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7830" activeTab="0"/>
  </bookViews>
  <sheets>
    <sheet name="Frequencies" sheetId="1" r:id="rId1"/>
    <sheet name="Crosstabulation" sheetId="2" r:id="rId2"/>
    <sheet name="Destination &amp; origin %" sheetId="3" r:id="rId3"/>
    <sheet name="Belief" sheetId="4" r:id="rId4"/>
    <sheet name="Attendance" sheetId="5" r:id="rId5"/>
    <sheet name="Age" sheetId="6" r:id="rId6"/>
    <sheet name="Degree" sheetId="7" r:id="rId7"/>
    <sheet name="Religiosity type" sheetId="8" r:id="rId8"/>
    <sheet name="Attitudes to gay sex" sheetId="9" r:id="rId9"/>
    <sheet name="Attitudes to abortion" sheetId="10" r:id="rId10"/>
    <sheet name="Literalness of Holy Book" sheetId="11" r:id="rId11"/>
  </sheets>
  <definedNames/>
  <calcPr fullCalcOnLoad="1"/>
</workbook>
</file>

<file path=xl/sharedStrings.xml><?xml version="1.0" encoding="utf-8"?>
<sst xmlns="http://schemas.openxmlformats.org/spreadsheetml/2006/main" count="507" uniqueCount="116">
  <si>
    <t>Number and percentage of respondents identifying a current religious affiliation and their religious background</t>
  </si>
  <si>
    <t>Do you regard yourself as belonging to any particular religion; which?</t>
  </si>
  <si>
    <t>In what religion, if any, were you brought up: what was your family's religion?</t>
  </si>
  <si>
    <t>Variable name = Religion</t>
  </si>
  <si>
    <t>Variable name = RelFFW</t>
  </si>
  <si>
    <t xml:space="preserve"> </t>
  </si>
  <si>
    <t>Frequency</t>
  </si>
  <si>
    <t>Percent</t>
  </si>
  <si>
    <t>Cumulative Percent</t>
  </si>
  <si>
    <t>Valid</t>
  </si>
  <si>
    <t>No religion</t>
  </si>
  <si>
    <t>Christian - no denomination</t>
  </si>
  <si>
    <t>Roman Catholic</t>
  </si>
  <si>
    <t>Church of England/Anglican</t>
  </si>
  <si>
    <t>Baptist</t>
  </si>
  <si>
    <t>Methodist</t>
  </si>
  <si>
    <t>Presbyterian/Church of Scotland</t>
  </si>
  <si>
    <t>Free Presbyterian</t>
  </si>
  <si>
    <t>Brethren</t>
  </si>
  <si>
    <t>United Reform Church (URC)/Congregational</t>
  </si>
  <si>
    <t>Other Protestant</t>
  </si>
  <si>
    <t>Other Christian</t>
  </si>
  <si>
    <t>Hindu</t>
  </si>
  <si>
    <t>Jewish</t>
  </si>
  <si>
    <t>Islam</t>
  </si>
  <si>
    <t>Sikh</t>
  </si>
  <si>
    <t>Buddhist</t>
  </si>
  <si>
    <t>Other non-Christian</t>
  </si>
  <si>
    <t>Refusal/Don't Know</t>
  </si>
  <si>
    <t>Total</t>
  </si>
  <si>
    <t>No Religion</t>
  </si>
  <si>
    <t>Christian - No Denomination</t>
  </si>
  <si>
    <t>Islam/Muslim</t>
  </si>
  <si>
    <t>Other Non-Christian</t>
  </si>
  <si>
    <t xml:space="preserve">Stickers = </t>
  </si>
  <si>
    <t xml:space="preserve">From 'none' to affiliated = </t>
  </si>
  <si>
    <t xml:space="preserve">From affiliated to none = </t>
  </si>
  <si>
    <t xml:space="preserve">Religious switchers = </t>
  </si>
  <si>
    <t>http://www.brin.ac.uk/figures</t>
  </si>
  <si>
    <t>Religious affiliation as adult as percentage of each religious background group</t>
  </si>
  <si>
    <t>Religion of upbringing</t>
  </si>
  <si>
    <t>Religious affiliation as adult</t>
  </si>
  <si>
    <t>Total (religion of upbringing)</t>
  </si>
  <si>
    <t>Total (by current affiliation)</t>
  </si>
  <si>
    <t>Religious upbringing by religious affiliation as adult (%)</t>
  </si>
  <si>
    <t>Other non Christian</t>
  </si>
  <si>
    <t>Original religious identity by adult affiliation (% current group brought up in each religious group)</t>
  </si>
  <si>
    <t>Religious affiliation of respondents as adults, by religion of upbringing (% group of upbringing falling into each category as adult)</t>
  </si>
  <si>
    <t>Other Protestant*</t>
  </si>
  <si>
    <t>Refusal/Don't know</t>
  </si>
  <si>
    <t>Uncertain or no belief in God (score = 0)</t>
  </si>
  <si>
    <t>At least some belief in God (score = 1)</t>
  </si>
  <si>
    <t>Frequencies</t>
  </si>
  <si>
    <t>Percentage (%)</t>
  </si>
  <si>
    <t>18-24</t>
  </si>
  <si>
    <t>25-34</t>
  </si>
  <si>
    <t>35-44</t>
  </si>
  <si>
    <t>45-54</t>
  </si>
  <si>
    <t>55-64</t>
  </si>
  <si>
    <t>65-97</t>
  </si>
  <si>
    <t>Under 45</t>
  </si>
  <si>
    <t>Age category of respondent</t>
  </si>
  <si>
    <t>% under 45</t>
  </si>
  <si>
    <t>% 45 or over</t>
  </si>
  <si>
    <t>45 or over</t>
  </si>
  <si>
    <t>Of those reporting an age</t>
  </si>
  <si>
    <t>Religious affiliation by age category</t>
  </si>
  <si>
    <t>Whether the respondent is educated to degree-level or above</t>
  </si>
  <si>
    <t>No</t>
  </si>
  <si>
    <t>Yes</t>
  </si>
  <si>
    <t>% No</t>
  </si>
  <si>
    <t>% Yes</t>
  </si>
  <si>
    <t>Percentage of each religious category degree-level educated</t>
  </si>
  <si>
    <t>* Because the numbers within each individual category was small, the 'Other Protestant' category here combines those reporting themselves to be Free Presbyterian, United Reformed Church/Congregational, and Brethren, together with other Protestant groups.</t>
  </si>
  <si>
    <t>Don't know/     refused/NA**</t>
  </si>
  <si>
    <t>** Those who didn't report an age are not included when calculating the percentage 45 and over, and younger than 45.</t>
  </si>
  <si>
    <t>Whether the respondent attends church at least monthly</t>
  </si>
  <si>
    <t>Church Attendance* by Religious Affiliation</t>
  </si>
  <si>
    <t>Other Protestant**</t>
  </si>
  <si>
    <t>* Note that 'church attendance' also includes attendance at mosques, synagogues and other places of worship</t>
  </si>
  <si>
    <t>** Because the numbers within each individual category was small, the 'Other Protestant' category here combines those reporting themselves to be Free Presbyterian, United Reformed Church/Congregational, and Brethren, together with other Protestant groups.</t>
  </si>
  <si>
    <t xml:space="preserve">Two-Way Table: Religious Background by Current Religious Affiliation </t>
  </si>
  <si>
    <t>Count data</t>
  </si>
  <si>
    <t>Percentage data</t>
  </si>
  <si>
    <t>The pink cells on the diagonal represent the percentage of people brought up within a faith tradition (or none) who retained that affilition at the time of the survey.</t>
  </si>
  <si>
    <t>The pink cells on the diagonal represent the percentage of those within each faith tradition (or none) as an adult who were brought up in that tradition.</t>
  </si>
  <si>
    <t>Religiosity type</t>
  </si>
  <si>
    <t>Unreligious</t>
  </si>
  <si>
    <t>Religious</t>
  </si>
  <si>
    <t>Refusal</t>
  </si>
  <si>
    <t>% religious</t>
  </si>
  <si>
    <t>Always wrong</t>
  </si>
  <si>
    <t>Almost always wrong</t>
  </si>
  <si>
    <t>Wrong only sometimes</t>
  </si>
  <si>
    <t>Not wrong at all</t>
  </si>
  <si>
    <t>Can't choose</t>
  </si>
  <si>
    <t>Not answered</t>
  </si>
  <si>
    <t>United Reformed Church/Congregational</t>
  </si>
  <si>
    <t>Fuzzily-faithful</t>
  </si>
  <si>
    <t>% fuzzily-faithful</t>
  </si>
  <si>
    <t>% always or almost always wrong</t>
  </si>
  <si>
    <t>"And what about sexual relations between two adults of the same sex, is it wrong or not?"</t>
  </si>
  <si>
    <t>Do you think it is wrong to have an abortion if there is a strong chance of serious defect in the baby?</t>
  </si>
  <si>
    <t>Scripture is the actual word of God and take literally</t>
  </si>
  <si>
    <t>Scripture is an ancient book of fables, legends, history</t>
  </si>
  <si>
    <t>Don't know</t>
  </si>
  <si>
    <t>Which of these statements comes closest to describing your feelings about holy scripture?</t>
  </si>
  <si>
    <t>% literal</t>
  </si>
  <si>
    <t>% divine but not literal</t>
  </si>
  <si>
    <t>% myth and history</t>
  </si>
  <si>
    <t>Inspired word of God but not everything literally</t>
  </si>
  <si>
    <t>Variable = Literal (question put to C and D sections of survey)</t>
  </si>
  <si>
    <t>Variable = Aborwrga (question put to A and B sections of survey)</t>
  </si>
  <si>
    <t>Variable = sexhomo (question put to A and B sections of survey)</t>
  </si>
  <si>
    <t xml:space="preserve">Refused = </t>
  </si>
  <si>
    <t>Percentage of each religious group believing in God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</si>
</sst>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Red]\-0.0\ "/>
    <numFmt numFmtId="165" formatCode="0.0"/>
  </numFmts>
  <fonts count="38">
    <font>
      <sz val="11"/>
      <color indexed="8"/>
      <name val="Calibri"/>
      <family val="2"/>
    </font>
    <font>
      <b/>
      <sz val="14"/>
      <name val="Arial"/>
      <family val="2"/>
    </font>
    <font>
      <sz val="10"/>
      <name val="Arial"/>
      <family val="2"/>
    </font>
    <font>
      <i/>
      <sz val="10"/>
      <name val="Arial"/>
      <family val="2"/>
    </font>
    <font>
      <sz val="10"/>
      <color indexed="27"/>
      <name val="Arial"/>
      <family val="2"/>
    </font>
    <font>
      <sz val="10"/>
      <color indexed="42"/>
      <name val="Arial"/>
      <family val="2"/>
    </font>
    <font>
      <sz val="10"/>
      <color indexed="22"/>
      <name val="Arial"/>
      <family val="2"/>
    </font>
    <font>
      <u val="single"/>
      <sz val="11"/>
      <color indexed="12"/>
      <name val="Calibri"/>
      <family val="2"/>
    </font>
    <font>
      <sz val="10"/>
      <name val="Calibri"/>
      <family val="2"/>
    </font>
    <font>
      <sz val="11"/>
      <name val="Calibri"/>
      <family val="2"/>
    </font>
    <font>
      <sz val="10"/>
      <color indexed="8"/>
      <name val="Calibri"/>
      <family val="2"/>
    </font>
    <font>
      <b/>
      <sz val="11"/>
      <color indexed="8"/>
      <name val="Calibri"/>
      <family val="2"/>
    </font>
    <font>
      <b/>
      <sz val="10"/>
      <color indexed="8"/>
      <name val="Calibri"/>
      <family val="2"/>
    </font>
    <font>
      <i/>
      <sz val="11"/>
      <color indexed="8"/>
      <name val="Calibri"/>
      <family val="2"/>
    </font>
    <font>
      <b/>
      <i/>
      <sz val="10"/>
      <color indexed="8"/>
      <name val="Calibri"/>
      <family val="2"/>
    </font>
    <font>
      <b/>
      <sz val="14"/>
      <color indexed="8"/>
      <name val="Arial"/>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i/>
      <sz val="10"/>
      <color indexed="8"/>
      <name val="Arial"/>
      <family val="2"/>
    </font>
    <font>
      <i/>
      <sz val="9"/>
      <color indexed="8"/>
      <name val="Arial"/>
      <family val="2"/>
    </font>
    <font>
      <sz val="9"/>
      <color indexed="8"/>
      <name val="Arial"/>
      <family val="2"/>
    </font>
    <font>
      <sz val="10"/>
      <color indexed="8"/>
      <name val="Arial"/>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style="thin"/>
      <right/>
      <top style="thin"/>
      <bottom style="thin"/>
    </border>
    <border>
      <left/>
      <right style="thin"/>
      <top style="thin"/>
      <bottom style="thin"/>
    </border>
    <border>
      <left/>
      <right style="thin"/>
      <top/>
      <bottom/>
    </border>
    <border>
      <left/>
      <right/>
      <top style="thin"/>
      <bottom style="thin"/>
    </border>
    <border>
      <left style="thin"/>
      <right style="thin"/>
      <top style="thin"/>
      <bottom style="thin"/>
    </border>
    <border>
      <left style="thin"/>
      <right style="thin"/>
      <top/>
      <bottom/>
    </border>
    <border>
      <left/>
      <right/>
      <top style="thin"/>
      <bottom style="double"/>
    </border>
    <border>
      <left style="thin"/>
      <right style="thin"/>
      <top style="thin"/>
      <bottom style="double"/>
    </border>
    <border>
      <left style="thin"/>
      <right style="thin"/>
      <top style="thin"/>
      <bottom/>
    </border>
    <border>
      <left/>
      <right style="dashed"/>
      <top/>
      <bottom/>
    </border>
    <border>
      <left/>
      <right style="dashed"/>
      <top style="thin"/>
      <bottom style="double"/>
    </border>
    <border>
      <left/>
      <right style="thin"/>
      <top style="thin"/>
      <bottom style="double"/>
    </border>
    <border>
      <left style="dashed"/>
      <right style="dashed"/>
      <top/>
      <bottom/>
    </border>
    <border>
      <left style="dashed"/>
      <right style="dashed"/>
      <top style="thin"/>
      <bottom style="double"/>
    </border>
    <border>
      <left style="thin"/>
      <right style="dashed"/>
      <top style="thin"/>
      <bottom/>
    </border>
    <border>
      <left style="thin"/>
      <right style="dashed"/>
      <top/>
      <bottom/>
    </border>
    <border>
      <left style="thin"/>
      <right style="dashed"/>
      <top style="thin"/>
      <bottom style="double"/>
    </border>
    <border>
      <left style="thin"/>
      <right style="thin"/>
      <top/>
      <bottom style="thin"/>
    </border>
    <border>
      <left style="thin"/>
      <right/>
      <top style="thin"/>
      <bottom style="dashed"/>
    </border>
    <border>
      <left style="thin"/>
      <right style="thin"/>
      <top style="thin"/>
      <bottom style="dashed"/>
    </border>
    <border>
      <left style="dashed"/>
      <right/>
      <top style="dashed"/>
      <bottom style="dashed"/>
    </border>
    <border>
      <left style="thin"/>
      <right/>
      <top style="dashed"/>
      <bottom style="dashed"/>
    </border>
    <border>
      <left style="thin"/>
      <right style="thin"/>
      <top style="dashed"/>
      <bottom style="dashed"/>
    </border>
    <border>
      <left/>
      <right style="dashed"/>
      <top style="thin"/>
      <bottom/>
    </border>
    <border>
      <left style="dashed"/>
      <right style="dashed"/>
      <top style="thin"/>
      <bottom/>
    </border>
    <border>
      <left>
        <color indexed="63"/>
      </left>
      <right/>
      <top style="thin"/>
      <bottom style="thin"/>
    </border>
    <border>
      <left style="thin"/>
      <right/>
      <top>
        <color indexed="63"/>
      </top>
      <bottom style="thin"/>
    </border>
    <border>
      <left/>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0" borderId="9" applyNumberFormat="0" applyFill="0" applyAlignment="0" applyProtection="0"/>
    <xf numFmtId="0" fontId="29" fillId="0" borderId="0" applyNumberFormat="0" applyFill="0" applyBorder="0" applyAlignment="0" applyProtection="0"/>
  </cellStyleXfs>
  <cellXfs count="179">
    <xf numFmtId="0" fontId="0" fillId="0" borderId="0" xfId="0" applyAlignment="1">
      <alignment/>
    </xf>
    <xf numFmtId="0" fontId="1" fillId="0" borderId="0" xfId="0" applyFont="1" applyAlignment="1">
      <alignment/>
    </xf>
    <xf numFmtId="0" fontId="2" fillId="0" borderId="10" xfId="0" applyFont="1" applyBorder="1" applyAlignment="1">
      <alignment/>
    </xf>
    <xf numFmtId="0" fontId="0" fillId="0" borderId="11" xfId="0" applyBorder="1" applyAlignment="1">
      <alignment/>
    </xf>
    <xf numFmtId="0" fontId="0" fillId="0" borderId="12" xfId="0" applyBorder="1" applyAlignment="1">
      <alignment/>
    </xf>
    <xf numFmtId="0" fontId="3"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1" fontId="0" fillId="0" borderId="16" xfId="0" applyNumberFormat="1" applyBorder="1" applyAlignment="1">
      <alignment/>
    </xf>
    <xf numFmtId="164" fontId="0" fillId="0" borderId="16" xfId="0" applyNumberFormat="1" applyBorder="1" applyAlignment="1">
      <alignment/>
    </xf>
    <xf numFmtId="0" fontId="0" fillId="0" borderId="19" xfId="0" applyBorder="1" applyAlignment="1">
      <alignment/>
    </xf>
    <xf numFmtId="165" fontId="0" fillId="0" borderId="16" xfId="0" applyNumberFormat="1" applyBorder="1" applyAlignment="1">
      <alignment/>
    </xf>
    <xf numFmtId="164" fontId="0" fillId="0" borderId="17" xfId="0" applyNumberFormat="1" applyBorder="1" applyAlignment="1">
      <alignment/>
    </xf>
    <xf numFmtId="165" fontId="0" fillId="0" borderId="17" xfId="0" applyNumberFormat="1" applyBorder="1" applyAlignment="1">
      <alignment/>
    </xf>
    <xf numFmtId="0" fontId="0" fillId="0" borderId="20" xfId="0" applyBorder="1" applyAlignment="1">
      <alignment/>
    </xf>
    <xf numFmtId="0" fontId="0" fillId="0" borderId="21" xfId="0" applyBorder="1" applyAlignment="1">
      <alignment/>
    </xf>
    <xf numFmtId="165" fontId="0" fillId="0" borderId="13" xfId="0" applyNumberFormat="1" applyBorder="1" applyAlignment="1">
      <alignment/>
    </xf>
    <xf numFmtId="0" fontId="0" fillId="0" borderId="13" xfId="0" applyBorder="1" applyAlignment="1">
      <alignment/>
    </xf>
    <xf numFmtId="0" fontId="0" fillId="3" borderId="0" xfId="0" applyFill="1" applyAlignment="1">
      <alignment/>
    </xf>
    <xf numFmtId="0" fontId="0" fillId="4" borderId="22" xfId="0" applyFill="1" applyBorder="1" applyAlignment="1">
      <alignment/>
    </xf>
    <xf numFmtId="0" fontId="0" fillId="4" borderId="0" xfId="0" applyFill="1" applyAlignment="1">
      <alignment/>
    </xf>
    <xf numFmtId="0" fontId="0" fillId="20" borderId="0" xfId="0" applyFill="1" applyAlignment="1">
      <alignment/>
    </xf>
    <xf numFmtId="0" fontId="0" fillId="0" borderId="22" xfId="0" applyBorder="1" applyAlignment="1">
      <alignment/>
    </xf>
    <xf numFmtId="0" fontId="0" fillId="6" borderId="0" xfId="0" applyFill="1" applyAlignment="1">
      <alignment/>
    </xf>
    <xf numFmtId="0" fontId="0" fillId="3" borderId="22" xfId="0" applyFill="1" applyBorder="1" applyAlignment="1">
      <alignment/>
    </xf>
    <xf numFmtId="0" fontId="0" fillId="7" borderId="0" xfId="0" applyFill="1" applyAlignment="1">
      <alignment/>
    </xf>
    <xf numFmtId="0" fontId="0" fillId="7" borderId="22" xfId="0" applyFill="1" applyBorder="1" applyAlignment="1">
      <alignment/>
    </xf>
    <xf numFmtId="0" fontId="0" fillId="20" borderId="22" xfId="0" applyFill="1" applyBorder="1" applyAlignment="1">
      <alignment/>
    </xf>
    <xf numFmtId="0" fontId="0" fillId="0" borderId="23" xfId="0" applyBorder="1" applyAlignment="1">
      <alignment/>
    </xf>
    <xf numFmtId="0" fontId="0" fillId="0" borderId="24" xfId="0" applyBorder="1" applyAlignment="1">
      <alignment/>
    </xf>
    <xf numFmtId="0" fontId="2" fillId="0" borderId="0" xfId="0" applyFont="1" applyAlignment="1">
      <alignment horizontal="right"/>
    </xf>
    <xf numFmtId="0" fontId="4" fillId="6" borderId="0" xfId="0" applyFont="1" applyFill="1" applyAlignment="1">
      <alignment/>
    </xf>
    <xf numFmtId="0" fontId="2" fillId="0" borderId="0" xfId="0" applyFont="1" applyFill="1" applyBorder="1" applyAlignment="1">
      <alignment horizontal="right"/>
    </xf>
    <xf numFmtId="0" fontId="5" fillId="4" borderId="0" xfId="0" applyFont="1" applyFill="1" applyAlignment="1">
      <alignment/>
    </xf>
    <xf numFmtId="0" fontId="6" fillId="20" borderId="0" xfId="0" applyFont="1" applyFill="1" applyAlignment="1">
      <alignment/>
    </xf>
    <xf numFmtId="0" fontId="7" fillId="0" borderId="0" xfId="52" applyAlignment="1" applyProtection="1">
      <alignment/>
      <protection/>
    </xf>
    <xf numFmtId="0" fontId="0" fillId="0" borderId="0" xfId="0" applyFont="1" applyBorder="1" applyAlignment="1">
      <alignment/>
    </xf>
    <xf numFmtId="0" fontId="9" fillId="0" borderId="0" xfId="0" applyFont="1" applyBorder="1" applyAlignment="1">
      <alignment/>
    </xf>
    <xf numFmtId="0" fontId="0" fillId="0" borderId="22" xfId="0" applyFont="1" applyBorder="1" applyAlignment="1">
      <alignment/>
    </xf>
    <xf numFmtId="0" fontId="9" fillId="0" borderId="25" xfId="0" applyFont="1" applyBorder="1" applyAlignment="1">
      <alignment/>
    </xf>
    <xf numFmtId="0" fontId="9" fillId="0" borderId="22" xfId="0" applyFont="1" applyBorder="1" applyAlignment="1">
      <alignment/>
    </xf>
    <xf numFmtId="0" fontId="8" fillId="0" borderId="21" xfId="0" applyFont="1" applyBorder="1" applyAlignment="1">
      <alignment wrapText="1"/>
    </xf>
    <xf numFmtId="0" fontId="8" fillId="0" borderId="20" xfId="0" applyFont="1" applyBorder="1" applyAlignment="1">
      <alignment wrapText="1"/>
    </xf>
    <xf numFmtId="0" fontId="10" fillId="0" borderId="20" xfId="0" applyFont="1" applyBorder="1" applyAlignment="1">
      <alignment wrapText="1"/>
    </xf>
    <xf numFmtId="0" fontId="10" fillId="0" borderId="21" xfId="0" applyFont="1" applyBorder="1" applyAlignment="1">
      <alignment wrapText="1"/>
    </xf>
    <xf numFmtId="0" fontId="3" fillId="0" borderId="20" xfId="0" applyFont="1" applyBorder="1" applyAlignment="1">
      <alignment/>
    </xf>
    <xf numFmtId="0" fontId="3" fillId="0" borderId="18" xfId="0" applyFont="1" applyBorder="1" applyAlignment="1">
      <alignment/>
    </xf>
    <xf numFmtId="0" fontId="9" fillId="0" borderId="16" xfId="0" applyFont="1" applyBorder="1" applyAlignment="1">
      <alignment/>
    </xf>
    <xf numFmtId="0" fontId="8" fillId="0" borderId="17" xfId="0" applyFont="1" applyBorder="1" applyAlignment="1">
      <alignment wrapText="1"/>
    </xf>
    <xf numFmtId="165" fontId="0" fillId="0" borderId="26" xfId="0" applyNumberFormat="1" applyBorder="1" applyAlignment="1">
      <alignment/>
    </xf>
    <xf numFmtId="165" fontId="0" fillId="3" borderId="26" xfId="0" applyNumberFormat="1" applyFill="1" applyBorder="1" applyAlignment="1">
      <alignment/>
    </xf>
    <xf numFmtId="0" fontId="0" fillId="0" borderId="27" xfId="0" applyBorder="1" applyAlignment="1">
      <alignment/>
    </xf>
    <xf numFmtId="165" fontId="0" fillId="0" borderId="19" xfId="0" applyNumberFormat="1" applyBorder="1" applyAlignment="1">
      <alignment/>
    </xf>
    <xf numFmtId="165" fontId="0" fillId="3" borderId="19" xfId="0" applyNumberFormat="1" applyFill="1" applyBorder="1" applyAlignment="1">
      <alignment/>
    </xf>
    <xf numFmtId="0" fontId="0" fillId="0" borderId="28" xfId="0" applyBorder="1" applyAlignment="1">
      <alignment/>
    </xf>
    <xf numFmtId="165" fontId="0" fillId="0" borderId="29" xfId="0" applyNumberFormat="1" applyBorder="1" applyAlignment="1">
      <alignment/>
    </xf>
    <xf numFmtId="165" fontId="0" fillId="3" borderId="29" xfId="0" applyNumberFormat="1" applyFill="1" applyBorder="1" applyAlignment="1">
      <alignment/>
    </xf>
    <xf numFmtId="0" fontId="0" fillId="0" borderId="30" xfId="0" applyBorder="1" applyAlignment="1">
      <alignment/>
    </xf>
    <xf numFmtId="165" fontId="0" fillId="24" borderId="26" xfId="0" applyNumberFormat="1" applyFill="1" applyBorder="1" applyAlignment="1">
      <alignment/>
    </xf>
    <xf numFmtId="165" fontId="0" fillId="3" borderId="31" xfId="0" applyNumberFormat="1" applyFill="1" applyBorder="1" applyAlignment="1">
      <alignment/>
    </xf>
    <xf numFmtId="165" fontId="0" fillId="0" borderId="32" xfId="0" applyNumberFormat="1" applyBorder="1" applyAlignment="1">
      <alignment/>
    </xf>
    <xf numFmtId="0" fontId="0" fillId="0" borderId="33" xfId="0" applyBorder="1" applyAlignment="1">
      <alignment/>
    </xf>
    <xf numFmtId="0" fontId="12" fillId="24" borderId="21" xfId="0" applyFont="1" applyFill="1" applyBorder="1" applyAlignment="1">
      <alignment wrapText="1"/>
    </xf>
    <xf numFmtId="0" fontId="11" fillId="24" borderId="24" xfId="0" applyFont="1" applyFill="1" applyBorder="1" applyAlignment="1">
      <alignment/>
    </xf>
    <xf numFmtId="165" fontId="11" fillId="24" borderId="22" xfId="0" applyNumberFormat="1" applyFont="1" applyFill="1" applyBorder="1" applyAlignment="1">
      <alignment/>
    </xf>
    <xf numFmtId="0" fontId="8" fillId="0" borderId="25" xfId="0" applyFont="1" applyBorder="1" applyAlignment="1">
      <alignment wrapText="1"/>
    </xf>
    <xf numFmtId="165" fontId="0" fillId="24" borderId="22" xfId="0" applyNumberFormat="1" applyFill="1" applyBorder="1" applyAlignment="1">
      <alignment/>
    </xf>
    <xf numFmtId="165" fontId="0" fillId="24" borderId="16" xfId="0" applyNumberFormat="1" applyFill="1" applyBorder="1" applyAlignment="1">
      <alignment/>
    </xf>
    <xf numFmtId="0" fontId="10" fillId="0" borderId="11" xfId="0" applyFont="1" applyBorder="1" applyAlignment="1">
      <alignment wrapText="1"/>
    </xf>
    <xf numFmtId="0" fontId="10" fillId="0" borderId="25" xfId="0" applyFont="1" applyBorder="1" applyAlignment="1">
      <alignment wrapText="1"/>
    </xf>
    <xf numFmtId="0" fontId="8" fillId="0" borderId="10" xfId="0" applyFont="1" applyBorder="1" applyAlignment="1">
      <alignment wrapText="1"/>
    </xf>
    <xf numFmtId="0" fontId="10" fillId="0" borderId="10" xfId="0" applyFont="1" applyBorder="1" applyAlignment="1">
      <alignment wrapText="1"/>
    </xf>
    <xf numFmtId="0" fontId="8" fillId="0" borderId="12" xfId="0" applyFont="1" applyBorder="1" applyAlignment="1">
      <alignment wrapText="1"/>
    </xf>
    <xf numFmtId="0" fontId="12" fillId="24" borderId="22" xfId="0" applyFont="1" applyFill="1" applyBorder="1" applyAlignment="1">
      <alignment wrapText="1"/>
    </xf>
    <xf numFmtId="0" fontId="12" fillId="24" borderId="34" xfId="0" applyFont="1" applyFill="1" applyBorder="1" applyAlignment="1">
      <alignment wrapText="1"/>
    </xf>
    <xf numFmtId="0" fontId="9" fillId="0" borderId="15" xfId="0" applyFont="1" applyBorder="1" applyAlignment="1">
      <alignment/>
    </xf>
    <xf numFmtId="0" fontId="13" fillId="0" borderId="24" xfId="0" applyFont="1" applyBorder="1" applyAlignment="1">
      <alignment/>
    </xf>
    <xf numFmtId="0" fontId="14" fillId="24" borderId="25" xfId="0" applyFont="1" applyFill="1" applyBorder="1" applyAlignment="1">
      <alignment wrapText="1"/>
    </xf>
    <xf numFmtId="165" fontId="0" fillId="3" borderId="16" xfId="0" applyNumberFormat="1" applyFill="1" applyBorder="1" applyAlignment="1">
      <alignment/>
    </xf>
    <xf numFmtId="165" fontId="0" fillId="3" borderId="22" xfId="0" applyNumberFormat="1" applyFill="1" applyBorder="1" applyAlignment="1">
      <alignment/>
    </xf>
    <xf numFmtId="165" fontId="0" fillId="3" borderId="13" xfId="0" applyNumberFormat="1" applyFill="1" applyBorder="1" applyAlignment="1">
      <alignment/>
    </xf>
    <xf numFmtId="0" fontId="9" fillId="0" borderId="35" xfId="0" applyFont="1" applyBorder="1" applyAlignment="1">
      <alignment/>
    </xf>
    <xf numFmtId="165" fontId="0" fillId="3" borderId="35" xfId="0" applyNumberFormat="1" applyFill="1" applyBorder="1" applyAlignment="1">
      <alignment/>
    </xf>
    <xf numFmtId="0" fontId="12" fillId="24" borderId="36" xfId="0" applyFont="1" applyFill="1" applyBorder="1" applyAlignment="1">
      <alignment wrapText="1"/>
    </xf>
    <xf numFmtId="0" fontId="0" fillId="0" borderId="37" xfId="0" applyFont="1" applyBorder="1" applyAlignment="1">
      <alignment/>
    </xf>
    <xf numFmtId="165" fontId="0" fillId="24" borderId="38" xfId="0" applyNumberFormat="1" applyFill="1" applyBorder="1" applyAlignment="1">
      <alignment/>
    </xf>
    <xf numFmtId="165" fontId="0" fillId="3" borderId="39" xfId="0" applyNumberFormat="1" applyFill="1" applyBorder="1" applyAlignment="1">
      <alignment/>
    </xf>
    <xf numFmtId="165" fontId="0" fillId="24" borderId="39" xfId="0" applyNumberFormat="1" applyFill="1" applyBorder="1" applyAlignment="1">
      <alignment/>
    </xf>
    <xf numFmtId="165" fontId="0" fillId="3" borderId="38" xfId="0" applyNumberFormat="1" applyFill="1" applyBorder="1" applyAlignment="1">
      <alignment/>
    </xf>
    <xf numFmtId="0" fontId="9" fillId="0" borderId="37" xfId="0" applyFont="1" applyBorder="1" applyAlignment="1">
      <alignment/>
    </xf>
    <xf numFmtId="0" fontId="15" fillId="0" borderId="0" xfId="0" applyFont="1" applyAlignment="1">
      <alignment/>
    </xf>
    <xf numFmtId="0" fontId="9" fillId="0" borderId="10" xfId="0" applyFont="1" applyBorder="1" applyAlignment="1">
      <alignment/>
    </xf>
    <xf numFmtId="0" fontId="0" fillId="0" borderId="16" xfId="0" applyFont="1" applyBorder="1" applyAlignment="1">
      <alignment/>
    </xf>
    <xf numFmtId="0" fontId="0" fillId="0" borderId="25" xfId="0" applyBorder="1" applyAlignment="1">
      <alignment wrapText="1"/>
    </xf>
    <xf numFmtId="0" fontId="0" fillId="0" borderId="34" xfId="0" applyBorder="1" applyAlignment="1">
      <alignment/>
    </xf>
    <xf numFmtId="0" fontId="0" fillId="0" borderId="25" xfId="0" applyBorder="1" applyAlignment="1">
      <alignment/>
    </xf>
    <xf numFmtId="165" fontId="0" fillId="0" borderId="22" xfId="0" applyNumberFormat="1" applyBorder="1" applyAlignment="1">
      <alignment/>
    </xf>
    <xf numFmtId="165" fontId="0" fillId="0" borderId="34" xfId="0" applyNumberFormat="1" applyBorder="1" applyAlignment="1">
      <alignment/>
    </xf>
    <xf numFmtId="9" fontId="0" fillId="0" borderId="22" xfId="0" applyNumberFormat="1" applyBorder="1" applyAlignment="1">
      <alignment/>
    </xf>
    <xf numFmtId="9" fontId="0" fillId="0" borderId="34" xfId="0" applyNumberFormat="1" applyBorder="1" applyAlignment="1">
      <alignment/>
    </xf>
    <xf numFmtId="165" fontId="0" fillId="0" borderId="21" xfId="0" applyNumberFormat="1" applyBorder="1" applyAlignment="1">
      <alignment/>
    </xf>
    <xf numFmtId="0" fontId="0" fillId="0" borderId="21" xfId="0" applyFill="1" applyBorder="1" applyAlignment="1">
      <alignment wrapText="1"/>
    </xf>
    <xf numFmtId="0" fontId="11" fillId="0" borderId="17" xfId="0" applyFont="1" applyBorder="1" applyAlignment="1">
      <alignment/>
    </xf>
    <xf numFmtId="0" fontId="11" fillId="0" borderId="21" xfId="0" applyFont="1" applyBorder="1" applyAlignment="1">
      <alignment/>
    </xf>
    <xf numFmtId="165" fontId="11" fillId="0" borderId="21" xfId="0" applyNumberFormat="1" applyFont="1" applyBorder="1" applyAlignment="1">
      <alignment/>
    </xf>
    <xf numFmtId="9" fontId="11" fillId="0" borderId="21" xfId="0" applyNumberFormat="1" applyFont="1" applyBorder="1" applyAlignment="1">
      <alignment/>
    </xf>
    <xf numFmtId="0" fontId="9" fillId="0" borderId="22" xfId="0" applyFont="1" applyBorder="1" applyAlignment="1">
      <alignment wrapText="1"/>
    </xf>
    <xf numFmtId="0" fontId="0" fillId="0" borderId="22" xfId="0" applyFont="1" applyBorder="1" applyAlignment="1">
      <alignment wrapText="1"/>
    </xf>
    <xf numFmtId="0" fontId="0" fillId="0" borderId="22" xfId="0" applyBorder="1" applyAlignment="1">
      <alignment wrapText="1"/>
    </xf>
    <xf numFmtId="0" fontId="13" fillId="0" borderId="17" xfId="0" applyFont="1" applyBorder="1" applyAlignment="1">
      <alignment/>
    </xf>
    <xf numFmtId="0" fontId="0" fillId="0" borderId="10" xfId="0" applyBorder="1" applyAlignment="1">
      <alignment/>
    </xf>
    <xf numFmtId="165" fontId="0" fillId="0" borderId="25" xfId="0" applyNumberFormat="1" applyBorder="1" applyAlignment="1">
      <alignment/>
    </xf>
    <xf numFmtId="0" fontId="16" fillId="0" borderId="0" xfId="0" applyFont="1" applyAlignment="1">
      <alignment/>
    </xf>
    <xf numFmtId="0" fontId="16" fillId="0" borderId="16" xfId="0" applyFont="1" applyBorder="1" applyAlignment="1">
      <alignment wrapText="1"/>
    </xf>
    <xf numFmtId="165" fontId="0" fillId="0" borderId="0" xfId="0" applyNumberFormat="1" applyAlignment="1">
      <alignment/>
    </xf>
    <xf numFmtId="165" fontId="0" fillId="0" borderId="23" xfId="0" applyNumberFormat="1" applyBorder="1" applyAlignment="1">
      <alignment/>
    </xf>
    <xf numFmtId="165" fontId="0" fillId="0" borderId="12" xfId="0" applyNumberFormat="1" applyBorder="1" applyAlignment="1">
      <alignment/>
    </xf>
    <xf numFmtId="0" fontId="8" fillId="0" borderId="11" xfId="0" applyFont="1" applyBorder="1" applyAlignment="1">
      <alignment wrapText="1"/>
    </xf>
    <xf numFmtId="0" fontId="10" fillId="0" borderId="18" xfId="0" applyFont="1" applyBorder="1" applyAlignment="1">
      <alignment wrapText="1"/>
    </xf>
    <xf numFmtId="165" fontId="0" fillId="0" borderId="24" xfId="0" applyNumberFormat="1" applyBorder="1" applyAlignment="1">
      <alignment/>
    </xf>
    <xf numFmtId="165" fontId="0" fillId="0" borderId="28" xfId="0" applyNumberFormat="1" applyBorder="1" applyAlignment="1">
      <alignment/>
    </xf>
    <xf numFmtId="0" fontId="9" fillId="0" borderId="12" xfId="0" applyFont="1" applyBorder="1" applyAlignment="1">
      <alignment/>
    </xf>
    <xf numFmtId="0" fontId="9" fillId="0" borderId="19" xfId="0" applyFont="1" applyBorder="1" applyAlignment="1">
      <alignment/>
    </xf>
    <xf numFmtId="0" fontId="0" fillId="0" borderId="19" xfId="0" applyFont="1" applyBorder="1" applyAlignment="1">
      <alignment/>
    </xf>
    <xf numFmtId="0" fontId="11" fillId="0" borderId="0" xfId="0" applyFont="1" applyAlignment="1">
      <alignment/>
    </xf>
    <xf numFmtId="165" fontId="0" fillId="20" borderId="39" xfId="0" applyNumberFormat="1" applyFill="1" applyBorder="1" applyAlignment="1">
      <alignment/>
    </xf>
    <xf numFmtId="165" fontId="0" fillId="20" borderId="38" xfId="0" applyNumberFormat="1" applyFill="1" applyBorder="1" applyAlignment="1">
      <alignment/>
    </xf>
    <xf numFmtId="165" fontId="0" fillId="20" borderId="35" xfId="0" applyNumberFormat="1" applyFill="1" applyBorder="1" applyAlignment="1">
      <alignment/>
    </xf>
    <xf numFmtId="165" fontId="0" fillId="20" borderId="36" xfId="0" applyNumberFormat="1" applyFill="1" applyBorder="1" applyAlignment="1">
      <alignment/>
    </xf>
    <xf numFmtId="165" fontId="0" fillId="20" borderId="14" xfId="0" applyNumberFormat="1" applyFill="1" applyBorder="1" applyAlignment="1">
      <alignment/>
    </xf>
    <xf numFmtId="165" fontId="0" fillId="20" borderId="13" xfId="0" applyNumberFormat="1" applyFill="1" applyBorder="1" applyAlignment="1">
      <alignment/>
    </xf>
    <xf numFmtId="165" fontId="0" fillId="20" borderId="34" xfId="0" applyNumberFormat="1" applyFill="1" applyBorder="1" applyAlignment="1">
      <alignment/>
    </xf>
    <xf numFmtId="0" fontId="12" fillId="24" borderId="39" xfId="0" applyFont="1" applyFill="1" applyBorder="1" applyAlignment="1">
      <alignment wrapText="1"/>
    </xf>
    <xf numFmtId="1" fontId="12" fillId="24" borderId="22" xfId="0" applyNumberFormat="1" applyFont="1" applyFill="1" applyBorder="1" applyAlignment="1">
      <alignment/>
    </xf>
    <xf numFmtId="165" fontId="0" fillId="24" borderId="40" xfId="0" applyNumberFormat="1" applyFill="1" applyBorder="1" applyAlignment="1">
      <alignment/>
    </xf>
    <xf numFmtId="165" fontId="0" fillId="24" borderId="41" xfId="0" applyNumberFormat="1" applyFill="1" applyBorder="1" applyAlignment="1">
      <alignment/>
    </xf>
    <xf numFmtId="165" fontId="0" fillId="24" borderId="19" xfId="0" applyNumberFormat="1" applyFill="1" applyBorder="1" applyAlignment="1">
      <alignment/>
    </xf>
    <xf numFmtId="1" fontId="0" fillId="0" borderId="0" xfId="0" applyNumberFormat="1" applyAlignment="1">
      <alignment/>
    </xf>
    <xf numFmtId="165" fontId="0" fillId="0" borderId="0" xfId="0" applyNumberFormat="1" applyFill="1" applyBorder="1" applyAlignment="1">
      <alignment/>
    </xf>
    <xf numFmtId="0" fontId="0" fillId="0" borderId="21" xfId="0" applyBorder="1" applyAlignment="1">
      <alignment wrapText="1"/>
    </xf>
    <xf numFmtId="0" fontId="13" fillId="0" borderId="34" xfId="0" applyFont="1" applyBorder="1" applyAlignment="1">
      <alignment textRotation="90" wrapText="1"/>
    </xf>
    <xf numFmtId="0" fontId="0" fillId="0" borderId="25" xfId="0" applyBorder="1" applyAlignment="1">
      <alignment textRotation="90" wrapText="1"/>
    </xf>
    <xf numFmtId="0" fontId="13" fillId="0" borderId="21" xfId="0" applyFont="1" applyBorder="1" applyAlignment="1">
      <alignment horizontal="center"/>
    </xf>
    <xf numFmtId="0" fontId="0" fillId="0" borderId="21" xfId="0" applyBorder="1" applyAlignment="1">
      <alignment/>
    </xf>
    <xf numFmtId="0" fontId="3" fillId="0" borderId="42" xfId="0" applyFont="1"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3" fillId="0" borderId="17" xfId="0" applyFont="1" applyBorder="1" applyAlignment="1">
      <alignment/>
    </xf>
    <xf numFmtId="0" fontId="3" fillId="0" borderId="20" xfId="0" applyFont="1" applyBorder="1" applyAlignment="1">
      <alignment/>
    </xf>
    <xf numFmtId="0" fontId="3" fillId="0" borderId="18" xfId="0" applyFont="1" applyBorder="1" applyAlignment="1">
      <alignment/>
    </xf>
    <xf numFmtId="0" fontId="3" fillId="0" borderId="0" xfId="0" applyFont="1" applyAlignment="1">
      <alignment textRotation="90" wrapText="1"/>
    </xf>
    <xf numFmtId="0" fontId="3" fillId="0" borderId="25" xfId="0" applyFont="1" applyBorder="1" applyAlignment="1">
      <alignment textRotation="90" wrapText="1"/>
    </xf>
    <xf numFmtId="0" fontId="3" fillId="0" borderId="22" xfId="0" applyFont="1" applyBorder="1" applyAlignment="1">
      <alignment textRotation="90" wrapText="1"/>
    </xf>
    <xf numFmtId="0" fontId="3" fillId="0" borderId="16" xfId="0" applyFont="1" applyBorder="1" applyAlignment="1">
      <alignment textRotation="90" wrapText="1"/>
    </xf>
    <xf numFmtId="0" fontId="3" fillId="0" borderId="34" xfId="0" applyFont="1" applyBorder="1" applyAlignment="1">
      <alignment textRotation="90" wrapText="1"/>
    </xf>
    <xf numFmtId="0" fontId="3" fillId="0" borderId="42" xfId="0" applyFont="1" applyBorder="1" applyAlignment="1">
      <alignment/>
    </xf>
    <xf numFmtId="0" fontId="3" fillId="0" borderId="11" xfId="0" applyFont="1" applyBorder="1" applyAlignment="1">
      <alignment/>
    </xf>
    <xf numFmtId="0" fontId="13" fillId="0" borderId="49" xfId="0" applyFont="1" applyBorder="1" applyAlignment="1">
      <alignment horizontal="center"/>
    </xf>
    <xf numFmtId="0" fontId="0" fillId="0" borderId="50" xfId="0" applyBorder="1" applyAlignment="1">
      <alignment horizontal="center"/>
    </xf>
    <xf numFmtId="0" fontId="0" fillId="0" borderId="17" xfId="0" applyBorder="1" applyAlignment="1">
      <alignment wrapText="1"/>
    </xf>
    <xf numFmtId="0" fontId="0" fillId="0" borderId="20" xfId="0" applyBorder="1" applyAlignment="1">
      <alignment wrapText="1"/>
    </xf>
    <xf numFmtId="0" fontId="0" fillId="0" borderId="18" xfId="0" applyBorder="1" applyAlignment="1">
      <alignment wrapText="1"/>
    </xf>
    <xf numFmtId="0" fontId="13" fillId="0" borderId="25" xfId="0" applyFont="1" applyBorder="1" applyAlignment="1">
      <alignment textRotation="90" wrapText="1"/>
    </xf>
    <xf numFmtId="0" fontId="13" fillId="0" borderId="22" xfId="0" applyFont="1" applyBorder="1" applyAlignment="1">
      <alignment textRotation="90" wrapText="1"/>
    </xf>
    <xf numFmtId="0" fontId="0" fillId="0" borderId="22" xfId="0" applyBorder="1" applyAlignment="1">
      <alignment textRotation="90" wrapText="1"/>
    </xf>
    <xf numFmtId="0" fontId="0" fillId="0" borderId="22" xfId="0" applyBorder="1" applyAlignment="1">
      <alignment wrapText="1"/>
    </xf>
    <xf numFmtId="0" fontId="0" fillId="0" borderId="34" xfId="0" applyBorder="1" applyAlignment="1">
      <alignment wrapText="1"/>
    </xf>
    <xf numFmtId="0" fontId="0" fillId="0" borderId="51" xfId="0" applyBorder="1" applyAlignment="1">
      <alignment horizontal="center"/>
    </xf>
    <xf numFmtId="0" fontId="13"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29</xdr:row>
      <xdr:rowOff>85725</xdr:rowOff>
    </xdr:from>
    <xdr:to>
      <xdr:col>8</xdr:col>
      <xdr:colOff>2514600</xdr:colOff>
      <xdr:row>33</xdr:row>
      <xdr:rowOff>114300</xdr:rowOff>
    </xdr:to>
    <xdr:sp>
      <xdr:nvSpPr>
        <xdr:cNvPr id="1" name="TextBox 1"/>
        <xdr:cNvSpPr txBox="1">
          <a:spLocks noChangeArrowheads="1"/>
        </xdr:cNvSpPr>
      </xdr:nvSpPr>
      <xdr:spPr>
        <a:xfrm>
          <a:off x="47625" y="5686425"/>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twoCellAnchor>
    <xdr:from>
      <xdr:col>0</xdr:col>
      <xdr:colOff>47625</xdr:colOff>
      <xdr:row>34</xdr:row>
      <xdr:rowOff>171450</xdr:rowOff>
    </xdr:from>
    <xdr:to>
      <xdr:col>7</xdr:col>
      <xdr:colOff>285750</xdr:colOff>
      <xdr:row>46</xdr:row>
      <xdr:rowOff>123825</xdr:rowOff>
    </xdr:to>
    <xdr:sp>
      <xdr:nvSpPr>
        <xdr:cNvPr id="2" name="Text Box 1"/>
        <xdr:cNvSpPr txBox="1">
          <a:spLocks noChangeArrowheads="1"/>
        </xdr:cNvSpPr>
      </xdr:nvSpPr>
      <xdr:spPr>
        <a:xfrm>
          <a:off x="47625" y="6724650"/>
          <a:ext cx="6715125" cy="2238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Notes on tables</a:t>
          </a:r>
          <a:r>
            <a:rPr lang="en-US" cap="none" sz="1000" b="0" i="0" u="none" baseline="0">
              <a:solidFill>
                <a:srgbClr val="000000"/>
              </a:solidFill>
              <a:latin typeface="Arial"/>
              <a:ea typeface="Arial"/>
              <a:cs typeface="Arial"/>
            </a:rPr>
            <a:t>
Tables within 8.7 compiled by Siobhan McAndrew (© British Religion in Numbers, University of Manchester). Design weights have been applied. The weights for the British Social Attitudes survey correct for the unequal selection of addresses, dwelling units and individuals and for biases caused by differential non-response.
British Social Attitudes survey published by National Centre for Social Research, British Social Attitudes Survey 2008 [computer file]; Colchester, Essex: UK Data Archive [distributor].
The original data creators, depositors or copyright holders, the funders of the Data Collections and the UK Data Archive bear no responsibility for the further analysis or interpretation of the BSA data.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28</xdr:row>
      <xdr:rowOff>123825</xdr:rowOff>
    </xdr:from>
    <xdr:to>
      <xdr:col>9</xdr:col>
      <xdr:colOff>923925</xdr:colOff>
      <xdr:row>32</xdr:row>
      <xdr:rowOff>152400</xdr:rowOff>
    </xdr:to>
    <xdr:sp>
      <xdr:nvSpPr>
        <xdr:cNvPr id="1" name="TextBox 1"/>
        <xdr:cNvSpPr txBox="1">
          <a:spLocks noChangeArrowheads="1"/>
        </xdr:cNvSpPr>
      </xdr:nvSpPr>
      <xdr:spPr>
        <a:xfrm>
          <a:off x="47625" y="6029325"/>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27</xdr:row>
      <xdr:rowOff>123825</xdr:rowOff>
    </xdr:from>
    <xdr:to>
      <xdr:col>8</xdr:col>
      <xdr:colOff>514350</xdr:colOff>
      <xdr:row>31</xdr:row>
      <xdr:rowOff>152400</xdr:rowOff>
    </xdr:to>
    <xdr:sp>
      <xdr:nvSpPr>
        <xdr:cNvPr id="1" name="TextBox 1"/>
        <xdr:cNvSpPr txBox="1">
          <a:spLocks noChangeArrowheads="1"/>
        </xdr:cNvSpPr>
      </xdr:nvSpPr>
      <xdr:spPr>
        <a:xfrm>
          <a:off x="47625" y="5695950"/>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85725</xdr:rowOff>
    </xdr:from>
    <xdr:to>
      <xdr:col>12</xdr:col>
      <xdr:colOff>9525</xdr:colOff>
      <xdr:row>6</xdr:row>
      <xdr:rowOff>190500</xdr:rowOff>
    </xdr:to>
    <xdr:sp>
      <xdr:nvSpPr>
        <xdr:cNvPr id="1" name="TextBox 2"/>
        <xdr:cNvSpPr txBox="1">
          <a:spLocks noChangeArrowheads="1"/>
        </xdr:cNvSpPr>
      </xdr:nvSpPr>
      <xdr:spPr>
        <a:xfrm>
          <a:off x="47625" y="695325"/>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85725</xdr:rowOff>
    </xdr:from>
    <xdr:to>
      <xdr:col>12</xdr:col>
      <xdr:colOff>85725</xdr:colOff>
      <xdr:row>57</xdr:row>
      <xdr:rowOff>76200</xdr:rowOff>
    </xdr:to>
    <xdr:sp>
      <xdr:nvSpPr>
        <xdr:cNvPr id="1" name="TextBox 1"/>
        <xdr:cNvSpPr txBox="1">
          <a:spLocks noChangeArrowheads="1"/>
        </xdr:cNvSpPr>
      </xdr:nvSpPr>
      <xdr:spPr>
        <a:xfrm>
          <a:off x="47625" y="11210925"/>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7</xdr:col>
      <xdr:colOff>866775</xdr:colOff>
      <xdr:row>17</xdr:row>
      <xdr:rowOff>38100</xdr:rowOff>
    </xdr:to>
    <xdr:sp>
      <xdr:nvSpPr>
        <xdr:cNvPr id="1" name="TextBox 1"/>
        <xdr:cNvSpPr txBox="1">
          <a:spLocks noChangeArrowheads="1"/>
        </xdr:cNvSpPr>
      </xdr:nvSpPr>
      <xdr:spPr>
        <a:xfrm>
          <a:off x="609600" y="857250"/>
          <a:ext cx="7419975" cy="2457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'belief in God' question was posed slightly differently to either</a:t>
          </a:r>
          <a:r>
            <a:rPr lang="en-US" cap="none" sz="1100" b="0" i="0" u="none" baseline="0">
              <a:solidFill>
                <a:srgbClr val="000000"/>
              </a:solidFill>
              <a:latin typeface="Calibri"/>
              <a:ea typeface="Calibri"/>
              <a:cs typeface="Calibri"/>
            </a:rPr>
            <a:t> half of the survey sample.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Question 'godbelf1' was asked as follows: </a:t>
          </a:r>
          <a:r>
            <a:rPr lang="en-US" cap="none" sz="1100" b="0" i="1" u="none" baseline="0">
              <a:solidFill>
                <a:srgbClr val="000000"/>
              </a:solidFill>
              <a:latin typeface="Calibri"/>
              <a:ea typeface="Calibri"/>
              <a:cs typeface="Calibri"/>
            </a:rPr>
            <a:t>Which statement comes closest to expressing what you believe about God? I don't believe in God; I don't know whether there is a God and I don't believe there is any way to find out; I don't believe in a personal God, but I do believe in a Higher power of some kind; I find myself believing in God some of the time, but not at others; while I have doubts, I feel that I do believe in God; or I know God really exists and that I have no doubts about 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Those who chose one of the first three responses, which together reject belief in a personal God, were given a score of 0. Those who chose one of the following three (belief in God at least some of the time, or more strongly) were given a score of 1.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Question 'belgod' was asked as follows:</a:t>
          </a:r>
          <a:r>
            <a:rPr lang="en-US" cap="none" sz="1100" b="0" i="1" u="none" baseline="0">
              <a:solidFill>
                <a:srgbClr val="000000"/>
              </a:solidFill>
              <a:latin typeface="Calibri"/>
              <a:ea typeface="Calibri"/>
              <a:cs typeface="Calibri"/>
            </a:rPr>
            <a:t> Are you absolutely sure you believe in God, somewhat sure, not quite sure, not at all sure, or are you sure you do not believe in God?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Those who replied that they were absolutely or somewhat sure that they believed in God were given a score of 1; otherwise 0.
</a:t>
          </a:r>
        </a:p>
      </xdr:txBody>
    </xdr:sp>
    <xdr:clientData/>
  </xdr:twoCellAnchor>
  <xdr:twoCellAnchor>
    <xdr:from>
      <xdr:col>0</xdr:col>
      <xdr:colOff>47625</xdr:colOff>
      <xdr:row>41</xdr:row>
      <xdr:rowOff>85725</xdr:rowOff>
    </xdr:from>
    <xdr:to>
      <xdr:col>10</xdr:col>
      <xdr:colOff>342900</xdr:colOff>
      <xdr:row>45</xdr:row>
      <xdr:rowOff>114300</xdr:rowOff>
    </xdr:to>
    <xdr:sp>
      <xdr:nvSpPr>
        <xdr:cNvPr id="2" name="TextBox 2"/>
        <xdr:cNvSpPr txBox="1">
          <a:spLocks noChangeArrowheads="1"/>
        </xdr:cNvSpPr>
      </xdr:nvSpPr>
      <xdr:spPr>
        <a:xfrm>
          <a:off x="47625" y="8124825"/>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26</xdr:row>
      <xdr:rowOff>85725</xdr:rowOff>
    </xdr:from>
    <xdr:to>
      <xdr:col>12</xdr:col>
      <xdr:colOff>495300</xdr:colOff>
      <xdr:row>30</xdr:row>
      <xdr:rowOff>114300</xdr:rowOff>
    </xdr:to>
    <xdr:sp>
      <xdr:nvSpPr>
        <xdr:cNvPr id="1" name="TextBox 1"/>
        <xdr:cNvSpPr txBox="1">
          <a:spLocks noChangeArrowheads="1"/>
        </xdr:cNvSpPr>
      </xdr:nvSpPr>
      <xdr:spPr>
        <a:xfrm>
          <a:off x="47625" y="5076825"/>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13</xdr:col>
      <xdr:colOff>9525</xdr:colOff>
      <xdr:row>28</xdr:row>
      <xdr:rowOff>114300</xdr:rowOff>
    </xdr:to>
    <xdr:sp>
      <xdr:nvSpPr>
        <xdr:cNvPr id="1" name="TextBox 1"/>
        <xdr:cNvSpPr txBox="1">
          <a:spLocks noChangeArrowheads="1"/>
        </xdr:cNvSpPr>
      </xdr:nvSpPr>
      <xdr:spPr>
        <a:xfrm>
          <a:off x="47625" y="5505450"/>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26</xdr:row>
      <xdr:rowOff>85725</xdr:rowOff>
    </xdr:from>
    <xdr:to>
      <xdr:col>11</xdr:col>
      <xdr:colOff>581025</xdr:colOff>
      <xdr:row>30</xdr:row>
      <xdr:rowOff>114300</xdr:rowOff>
    </xdr:to>
    <xdr:sp>
      <xdr:nvSpPr>
        <xdr:cNvPr id="1" name="TextBox 1"/>
        <xdr:cNvSpPr txBox="1">
          <a:spLocks noChangeArrowheads="1"/>
        </xdr:cNvSpPr>
      </xdr:nvSpPr>
      <xdr:spPr>
        <a:xfrm>
          <a:off x="47625" y="5448300"/>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34</xdr:row>
      <xdr:rowOff>123825</xdr:rowOff>
    </xdr:from>
    <xdr:to>
      <xdr:col>11</xdr:col>
      <xdr:colOff>95250</xdr:colOff>
      <xdr:row>38</xdr:row>
      <xdr:rowOff>152400</xdr:rowOff>
    </xdr:to>
    <xdr:sp>
      <xdr:nvSpPr>
        <xdr:cNvPr id="1" name="TextBox 1"/>
        <xdr:cNvSpPr txBox="1">
          <a:spLocks noChangeArrowheads="1"/>
        </xdr:cNvSpPr>
      </xdr:nvSpPr>
      <xdr:spPr>
        <a:xfrm>
          <a:off x="47625" y="6791325"/>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twoCellAnchor>
    <xdr:from>
      <xdr:col>0</xdr:col>
      <xdr:colOff>66675</xdr:colOff>
      <xdr:row>2</xdr:row>
      <xdr:rowOff>9525</xdr:rowOff>
    </xdr:from>
    <xdr:to>
      <xdr:col>7</xdr:col>
      <xdr:colOff>714375</xdr:colOff>
      <xdr:row>10</xdr:row>
      <xdr:rowOff>0</xdr:rowOff>
    </xdr:to>
    <xdr:sp>
      <xdr:nvSpPr>
        <xdr:cNvPr id="2" name="TextBox 2"/>
        <xdr:cNvSpPr txBox="1">
          <a:spLocks noChangeArrowheads="1"/>
        </xdr:cNvSpPr>
      </xdr:nvSpPr>
      <xdr:spPr>
        <a:xfrm>
          <a:off x="66675" y="390525"/>
          <a:ext cx="7581900"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Voas and Ling have elsewhere categorised people into three religious types depending on their religious affiliation, their belief in God, and their church attendance (D. Voas and R. Ling, ‘Religion in Britain and the United States’, in </a:t>
          </a:r>
          <a:r>
            <a:rPr lang="en-US" cap="none" sz="1000" b="0" i="1" u="none" baseline="0">
              <a:solidFill>
                <a:srgbClr val="000000"/>
              </a:solidFill>
              <a:latin typeface="Arial"/>
              <a:ea typeface="Arial"/>
              <a:cs typeface="Arial"/>
            </a:rPr>
            <a:t>British Social Attitudes: The 26th Report</a:t>
          </a:r>
          <a:r>
            <a:rPr lang="en-US" cap="none" sz="1000" b="0" i="0" u="none" baseline="0">
              <a:solidFill>
                <a:srgbClr val="000000"/>
              </a:solidFill>
              <a:latin typeface="Arial"/>
              <a:ea typeface="Arial"/>
              <a:cs typeface="Arial"/>
            </a:rPr>
            <a:t>, eds. A. Park, J. Curtice, K. Thomson, M. Phillips, E. Clery and S. Butt (Sage, 2010), pp. 65-86. Those who attend church at least monthly, believe in God and are affiliated to a religious group are described as 'the religious' (28% of respondents in the 2008 BSA survey). Those who attend church at least monthly, or believe in God, or report a religious affiliation (but not all three), are described as the 'fuzzy faithful' (39% of respondents in the 2008 BSA survey). Those who do not believe in God or attend church at least monthly or report an affiliation are described as the 'unreligious' (33% of respondents in the 2008 BSA survey). We use this typology here to examine the proportion of each religious group which can be described as 'fuzzy' or 'religious'. (For those who report no religious affiliation, the relevant split of course is between the unreligious and the fuzzily-faithful.)</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0</xdr:rowOff>
    </xdr:from>
    <xdr:to>
      <xdr:col>10</xdr:col>
      <xdr:colOff>219075</xdr:colOff>
      <xdr:row>31</xdr:row>
      <xdr:rowOff>28575</xdr:rowOff>
    </xdr:to>
    <xdr:sp>
      <xdr:nvSpPr>
        <xdr:cNvPr id="1" name="TextBox 1"/>
        <xdr:cNvSpPr txBox="1">
          <a:spLocks noChangeArrowheads="1"/>
        </xdr:cNvSpPr>
      </xdr:nvSpPr>
      <xdr:spPr>
        <a:xfrm>
          <a:off x="76200" y="5572125"/>
          <a:ext cx="95535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000000"/>
              </a:solidFill>
              <a:latin typeface="Arial"/>
              <a:ea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US" cap="none" sz="900" b="0" i="0" u="none" baseline="0">
              <a:solidFill>
                <a:srgbClr val="000000"/>
              </a:solidFill>
              <a:latin typeface="Arial"/>
              <a:ea typeface="Arial"/>
              <a:cs typeface="Arial"/>
            </a:rPr>
            <a:t>Surveys in Social Research</a:t>
          </a:r>
          <a:r>
            <a:rPr lang="en-US" cap="none" sz="900" b="0" i="1" u="none" baseline="0">
              <a:solidFill>
                <a:srgbClr val="000000"/>
              </a:solidFill>
              <a:latin typeface="Arial"/>
              <a:ea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8.x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M30"/>
  <sheetViews>
    <sheetView showGridLines="0" tabSelected="1" zoomScalePageLayoutView="0" workbookViewId="0" topLeftCell="A1">
      <selection activeCell="A4" sqref="A4"/>
    </sheetView>
  </sheetViews>
  <sheetFormatPr defaultColWidth="9.140625" defaultRowHeight="15"/>
  <cols>
    <col min="2" max="2" width="41.28125" style="0" bestFit="1" customWidth="1"/>
    <col min="3" max="3" width="10.140625" style="0" customWidth="1"/>
    <col min="9" max="9" width="41.28125" style="0" bestFit="1" customWidth="1"/>
    <col min="10" max="10" width="10.140625" style="0" customWidth="1"/>
  </cols>
  <sheetData>
    <row r="1" ht="15">
      <c r="A1" s="39" t="s">
        <v>38</v>
      </c>
    </row>
    <row r="2" ht="15">
      <c r="A2" s="39"/>
    </row>
    <row r="3" ht="18">
      <c r="A3" s="1" t="s">
        <v>0</v>
      </c>
    </row>
    <row r="4" ht="18">
      <c r="A4" s="1"/>
    </row>
    <row r="6" spans="1:13" ht="15">
      <c r="A6" s="2" t="s">
        <v>1</v>
      </c>
      <c r="B6" s="3"/>
      <c r="C6" s="3"/>
      <c r="D6" s="3"/>
      <c r="E6" s="3"/>
      <c r="F6" s="4"/>
      <c r="H6" s="2" t="s">
        <v>2</v>
      </c>
      <c r="I6" s="3"/>
      <c r="J6" s="3"/>
      <c r="K6" s="3"/>
      <c r="L6" s="3"/>
      <c r="M6" s="4"/>
    </row>
    <row r="7" spans="1:13" ht="15">
      <c r="A7" s="5" t="s">
        <v>3</v>
      </c>
      <c r="B7" s="6"/>
      <c r="C7" s="6"/>
      <c r="D7" s="6"/>
      <c r="E7" s="6"/>
      <c r="F7" s="7"/>
      <c r="H7" s="5" t="s">
        <v>4</v>
      </c>
      <c r="I7" s="6"/>
      <c r="J7" s="6"/>
      <c r="K7" s="6"/>
      <c r="L7" s="6"/>
      <c r="M7" s="7"/>
    </row>
    <row r="8" spans="1:13" ht="15">
      <c r="A8" s="8" t="s">
        <v>5</v>
      </c>
      <c r="B8" s="9" t="s">
        <v>5</v>
      </c>
      <c r="C8" s="10" t="s">
        <v>6</v>
      </c>
      <c r="D8" s="10" t="s">
        <v>7</v>
      </c>
      <c r="E8" s="10" t="s">
        <v>8</v>
      </c>
      <c r="F8" s="11"/>
      <c r="H8" s="8" t="s">
        <v>5</v>
      </c>
      <c r="I8" s="9" t="s">
        <v>5</v>
      </c>
      <c r="J8" s="10" t="s">
        <v>6</v>
      </c>
      <c r="K8" s="10" t="s">
        <v>7</v>
      </c>
      <c r="L8" s="10" t="s">
        <v>8</v>
      </c>
      <c r="M8" s="11"/>
    </row>
    <row r="9" spans="1:13" ht="15">
      <c r="A9" s="8" t="s">
        <v>9</v>
      </c>
      <c r="B9" s="40" t="s">
        <v>10</v>
      </c>
      <c r="C9" s="12">
        <v>1937.6292071269138</v>
      </c>
      <c r="D9" s="13">
        <v>43.19280443885227</v>
      </c>
      <c r="E9" s="13">
        <v>43.19280443885227</v>
      </c>
      <c r="F9" s="14"/>
      <c r="H9" s="8" t="s">
        <v>9</v>
      </c>
      <c r="I9" s="40" t="s">
        <v>10</v>
      </c>
      <c r="J9" s="12">
        <v>584.9681976472126</v>
      </c>
      <c r="K9" s="15">
        <v>13.039861739795192</v>
      </c>
      <c r="L9" s="15">
        <v>13.039861739795192</v>
      </c>
      <c r="M9" s="14"/>
    </row>
    <row r="10" spans="1:13" ht="15">
      <c r="A10" s="8"/>
      <c r="B10" s="40" t="s">
        <v>11</v>
      </c>
      <c r="C10" s="12">
        <v>445.83614048700673</v>
      </c>
      <c r="D10" s="13">
        <v>9.93838922173443</v>
      </c>
      <c r="E10" s="13">
        <f aca="true" t="shared" si="0" ref="E10:E27">E9+D10</f>
        <v>53.1311936605867</v>
      </c>
      <c r="F10" s="14"/>
      <c r="H10" s="8"/>
      <c r="I10" s="40" t="s">
        <v>11</v>
      </c>
      <c r="J10" s="12">
        <v>594.0322300714678</v>
      </c>
      <c r="K10" s="15">
        <v>13.2419132873711</v>
      </c>
      <c r="L10" s="15">
        <v>26.28177502716629</v>
      </c>
      <c r="M10" s="14"/>
    </row>
    <row r="11" spans="1:13" ht="15">
      <c r="A11" s="8"/>
      <c r="B11" s="40" t="s">
        <v>12</v>
      </c>
      <c r="C11" s="12">
        <v>415.32322731111566</v>
      </c>
      <c r="D11" s="13">
        <v>9.258208366275424</v>
      </c>
      <c r="E11" s="13">
        <f t="shared" si="0"/>
        <v>62.38940202686213</v>
      </c>
      <c r="F11" s="14"/>
      <c r="H11" s="8"/>
      <c r="I11" s="40" t="s">
        <v>12</v>
      </c>
      <c r="J11" s="12">
        <v>599.6456885223716</v>
      </c>
      <c r="K11" s="15">
        <v>13.367046110619068</v>
      </c>
      <c r="L11" s="15">
        <v>39.64882113778536</v>
      </c>
      <c r="M11" s="14"/>
    </row>
    <row r="12" spans="1:13" ht="15">
      <c r="A12" s="8"/>
      <c r="B12" s="40" t="s">
        <v>13</v>
      </c>
      <c r="C12" s="12">
        <v>1009.3536921175967</v>
      </c>
      <c r="D12" s="13">
        <v>22.50008230311182</v>
      </c>
      <c r="E12" s="13">
        <f t="shared" si="0"/>
        <v>84.88948432997395</v>
      </c>
      <c r="F12" s="14"/>
      <c r="H12" s="8"/>
      <c r="I12" s="40" t="s">
        <v>13</v>
      </c>
      <c r="J12" s="12">
        <v>1788.0292507517595</v>
      </c>
      <c r="K12" s="15">
        <v>39.8579859730664</v>
      </c>
      <c r="L12" s="15">
        <v>79.50680711085175</v>
      </c>
      <c r="M12" s="14"/>
    </row>
    <row r="13" spans="1:13" ht="15">
      <c r="A13" s="8"/>
      <c r="B13" s="40" t="s">
        <v>14</v>
      </c>
      <c r="C13" s="12">
        <v>33.21530749489141</v>
      </c>
      <c r="D13" s="13">
        <v>0.7404214778174631</v>
      </c>
      <c r="E13" s="13">
        <f t="shared" si="0"/>
        <v>85.62990580779142</v>
      </c>
      <c r="F13" s="14"/>
      <c r="H13" s="8"/>
      <c r="I13" s="40" t="s">
        <v>14</v>
      </c>
      <c r="J13" s="12">
        <v>48.3920537274448</v>
      </c>
      <c r="K13" s="15">
        <v>1.0787350362783052</v>
      </c>
      <c r="L13" s="15">
        <v>80.58554214713006</v>
      </c>
      <c r="M13" s="14"/>
    </row>
    <row r="14" spans="1:13" ht="15">
      <c r="A14" s="8"/>
      <c r="B14" s="40" t="s">
        <v>15</v>
      </c>
      <c r="C14" s="12">
        <v>85.15007262131081</v>
      </c>
      <c r="D14" s="13">
        <v>1.8981291266453584</v>
      </c>
      <c r="E14" s="13">
        <f t="shared" si="0"/>
        <v>87.52803493443677</v>
      </c>
      <c r="F14" s="14"/>
      <c r="H14" s="8"/>
      <c r="I14" s="40" t="s">
        <v>15</v>
      </c>
      <c r="J14" s="12">
        <v>186.21229299997717</v>
      </c>
      <c r="K14" s="15">
        <v>4.150965069103368</v>
      </c>
      <c r="L14" s="15">
        <v>84.73650721623342</v>
      </c>
      <c r="M14" s="14"/>
    </row>
    <row r="15" spans="1:13" ht="15">
      <c r="A15" s="8"/>
      <c r="B15" s="41" t="s">
        <v>16</v>
      </c>
      <c r="C15" s="12">
        <v>129.74609744523386</v>
      </c>
      <c r="D15" s="13">
        <v>2.8922447045304014</v>
      </c>
      <c r="E15" s="13">
        <f t="shared" si="0"/>
        <v>90.42027963896717</v>
      </c>
      <c r="F15" s="14"/>
      <c r="H15" s="8"/>
      <c r="I15" s="40" t="s">
        <v>16</v>
      </c>
      <c r="J15" s="12">
        <v>238.18950725203922</v>
      </c>
      <c r="K15" s="15">
        <v>5.3096189757476395</v>
      </c>
      <c r="L15" s="15">
        <v>90.04612619198106</v>
      </c>
      <c r="M15" s="14"/>
    </row>
    <row r="16" spans="1:13" ht="15">
      <c r="A16" s="8"/>
      <c r="B16" s="40" t="s">
        <v>17</v>
      </c>
      <c r="C16" s="12">
        <v>0.955639667139809</v>
      </c>
      <c r="D16" s="13">
        <v>0.021302712152024266</v>
      </c>
      <c r="E16" s="13">
        <f t="shared" si="0"/>
        <v>90.4415823511192</v>
      </c>
      <c r="F16" s="14"/>
      <c r="H16" s="8"/>
      <c r="I16" s="40" t="s">
        <v>17</v>
      </c>
      <c r="J16" s="12">
        <v>1.363466423739703</v>
      </c>
      <c r="K16" s="15">
        <v>0.030393812388312583</v>
      </c>
      <c r="L16" s="15">
        <v>90.07652000436937</v>
      </c>
      <c r="M16" s="14"/>
    </row>
    <row r="17" spans="1:13" ht="15">
      <c r="A17" s="8"/>
      <c r="B17" s="40" t="s">
        <v>18</v>
      </c>
      <c r="C17" s="12">
        <v>4.390701223173169</v>
      </c>
      <c r="D17" s="13">
        <v>0.097875640284734</v>
      </c>
      <c r="E17" s="13">
        <f t="shared" si="0"/>
        <v>90.53945799140394</v>
      </c>
      <c r="F17" s="14"/>
      <c r="H17" s="8"/>
      <c r="I17" s="40" t="s">
        <v>18</v>
      </c>
      <c r="J17" s="12">
        <v>4.7590382271875775</v>
      </c>
      <c r="K17" s="15">
        <v>0.10608645178750725</v>
      </c>
      <c r="L17" s="15">
        <v>90.18260645615688</v>
      </c>
      <c r="M17" s="14"/>
    </row>
    <row r="18" spans="1:13" ht="15">
      <c r="A18" s="8"/>
      <c r="B18" s="40" t="s">
        <v>19</v>
      </c>
      <c r="C18" s="12">
        <v>13.472517534984789</v>
      </c>
      <c r="D18" s="13">
        <v>0.3003236187022912</v>
      </c>
      <c r="E18" s="13">
        <f t="shared" si="0"/>
        <v>90.83978161010623</v>
      </c>
      <c r="F18" s="14"/>
      <c r="H18" s="8"/>
      <c r="I18" s="40" t="s">
        <v>19</v>
      </c>
      <c r="J18" s="12">
        <v>24.818007600134134</v>
      </c>
      <c r="K18" s="15">
        <v>0.5532324476177914</v>
      </c>
      <c r="L18" s="15">
        <v>90.73583890377466</v>
      </c>
      <c r="M18" s="14"/>
    </row>
    <row r="19" spans="1:13" ht="15">
      <c r="A19" s="8"/>
      <c r="B19" s="40" t="s">
        <v>20</v>
      </c>
      <c r="C19" s="12">
        <v>64.85994644817038</v>
      </c>
      <c r="D19" s="13">
        <v>1.4458302819476225</v>
      </c>
      <c r="E19" s="13">
        <f t="shared" si="0"/>
        <v>92.28561189205385</v>
      </c>
      <c r="F19" s="14"/>
      <c r="H19" s="8"/>
      <c r="I19" s="40" t="s">
        <v>20</v>
      </c>
      <c r="J19" s="12">
        <v>64.40241918276189</v>
      </c>
      <c r="K19" s="15">
        <v>1.43563127915207</v>
      </c>
      <c r="L19" s="15">
        <v>92.17147018292674</v>
      </c>
      <c r="M19" s="14"/>
    </row>
    <row r="20" spans="1:13" ht="15">
      <c r="A20" s="8"/>
      <c r="B20" s="40" t="s">
        <v>21</v>
      </c>
      <c r="C20" s="12">
        <v>26.2012382186934</v>
      </c>
      <c r="D20" s="13">
        <v>0.5840668350132276</v>
      </c>
      <c r="E20" s="13">
        <f t="shared" si="0"/>
        <v>92.86967872706708</v>
      </c>
      <c r="F20" s="14"/>
      <c r="H20" s="8"/>
      <c r="I20" s="41" t="s">
        <v>21</v>
      </c>
      <c r="J20" s="12">
        <v>29.393374019531876</v>
      </c>
      <c r="K20" s="15">
        <v>0.6552245657497072</v>
      </c>
      <c r="L20" s="15">
        <v>92.82669474867645</v>
      </c>
      <c r="M20" s="14"/>
    </row>
    <row r="21" spans="1:13" ht="15">
      <c r="A21" s="8"/>
      <c r="B21" s="40" t="s">
        <v>22</v>
      </c>
      <c r="C21" s="12">
        <v>67.39908253300344</v>
      </c>
      <c r="D21" s="13">
        <v>1.5024316213331121</v>
      </c>
      <c r="E21" s="13">
        <f t="shared" si="0"/>
        <v>94.3721103484002</v>
      </c>
      <c r="F21" s="14"/>
      <c r="H21" s="8"/>
      <c r="I21" s="41" t="s">
        <v>22</v>
      </c>
      <c r="J21" s="12">
        <v>69.49191705066409</v>
      </c>
      <c r="K21" s="15">
        <v>1.549084196403568</v>
      </c>
      <c r="L21" s="15">
        <v>94.37577894508001</v>
      </c>
      <c r="M21" s="14"/>
    </row>
    <row r="22" spans="1:13" ht="15">
      <c r="A22" s="8"/>
      <c r="B22" s="40" t="s">
        <v>23</v>
      </c>
      <c r="C22" s="12">
        <v>46.25166274878934</v>
      </c>
      <c r="D22" s="13">
        <v>1.031022352848625</v>
      </c>
      <c r="E22" s="13">
        <f t="shared" si="0"/>
        <v>95.40313270124882</v>
      </c>
      <c r="F22" s="14"/>
      <c r="H22" s="8"/>
      <c r="I22" s="40" t="s">
        <v>23</v>
      </c>
      <c r="J22" s="12">
        <v>49.936080784865126</v>
      </c>
      <c r="K22" s="15">
        <v>1.1131538293549956</v>
      </c>
      <c r="L22" s="15">
        <v>95.48893277443501</v>
      </c>
      <c r="M22" s="14"/>
    </row>
    <row r="23" spans="1:13" ht="15">
      <c r="A23" s="8"/>
      <c r="B23" s="40" t="s">
        <v>24</v>
      </c>
      <c r="C23" s="12">
        <v>133.3077861558196</v>
      </c>
      <c r="D23" s="13">
        <v>2.971640351222014</v>
      </c>
      <c r="E23" s="13">
        <f t="shared" si="0"/>
        <v>98.37477305247083</v>
      </c>
      <c r="F23" s="14"/>
      <c r="H23" s="8"/>
      <c r="I23" s="40" t="s">
        <v>24</v>
      </c>
      <c r="J23" s="12">
        <v>133.3579206934851</v>
      </c>
      <c r="K23" s="15">
        <v>2.972757928967567</v>
      </c>
      <c r="L23" s="15">
        <v>98.46169070340258</v>
      </c>
      <c r="M23" s="14"/>
    </row>
    <row r="24" spans="1:13" ht="15">
      <c r="A24" s="8"/>
      <c r="B24" s="40" t="s">
        <v>25</v>
      </c>
      <c r="C24" s="12">
        <v>15.539097654008918</v>
      </c>
      <c r="D24" s="13">
        <v>0.3463909419083574</v>
      </c>
      <c r="E24" s="13">
        <f t="shared" si="0"/>
        <v>98.72116399437918</v>
      </c>
      <c r="F24" s="14"/>
      <c r="H24" s="8"/>
      <c r="I24" s="41" t="s">
        <v>25</v>
      </c>
      <c r="J24" s="12">
        <v>17.07186189009591</v>
      </c>
      <c r="K24" s="15">
        <v>0.38055866897226714</v>
      </c>
      <c r="L24" s="15">
        <v>98.84224937237485</v>
      </c>
      <c r="M24" s="14"/>
    </row>
    <row r="25" spans="1:13" ht="15">
      <c r="A25" s="8"/>
      <c r="B25" s="40" t="s">
        <v>26</v>
      </c>
      <c r="C25" s="12">
        <v>16.523701937912307</v>
      </c>
      <c r="D25" s="13">
        <v>0.3683393209521244</v>
      </c>
      <c r="E25" s="13">
        <f t="shared" si="0"/>
        <v>99.08950331533131</v>
      </c>
      <c r="F25" s="14"/>
      <c r="H25" s="8"/>
      <c r="I25" s="40" t="s">
        <v>26</v>
      </c>
      <c r="J25" s="12">
        <v>19.055261150149764</v>
      </c>
      <c r="K25" s="15">
        <v>0.42477175992308863</v>
      </c>
      <c r="L25" s="15">
        <v>99.26702113229794</v>
      </c>
      <c r="M25" s="14"/>
    </row>
    <row r="26" spans="1:13" ht="15">
      <c r="A26" s="8"/>
      <c r="B26" s="40" t="s">
        <v>27</v>
      </c>
      <c r="C26" s="12">
        <v>20.324506436810495</v>
      </c>
      <c r="D26" s="13">
        <v>0.45306523488208844</v>
      </c>
      <c r="E26" s="13">
        <f t="shared" si="0"/>
        <v>99.5425685502134</v>
      </c>
      <c r="F26" s="14"/>
      <c r="H26" s="8"/>
      <c r="I26" s="40" t="s">
        <v>27</v>
      </c>
      <c r="J26" s="12">
        <v>6.840942418583358</v>
      </c>
      <c r="K26" s="15">
        <v>0.15249537268353444</v>
      </c>
      <c r="L26" s="15">
        <v>99.41951650498147</v>
      </c>
      <c r="M26" s="14"/>
    </row>
    <row r="27" spans="1:13" ht="15">
      <c r="A27" s="8"/>
      <c r="B27" s="41" t="s">
        <v>28</v>
      </c>
      <c r="C27" s="12">
        <v>20.52037483742755</v>
      </c>
      <c r="D27" s="13">
        <v>0.4574314497866148</v>
      </c>
      <c r="E27" s="16">
        <f t="shared" si="0"/>
        <v>100.00000000000001</v>
      </c>
      <c r="F27" s="11"/>
      <c r="H27" s="8"/>
      <c r="I27" s="41" t="s">
        <v>28</v>
      </c>
      <c r="J27" s="12">
        <v>26.04048958653235</v>
      </c>
      <c r="K27" s="15">
        <v>0.5804834950185541</v>
      </c>
      <c r="L27" s="17">
        <v>100.00000000000003</v>
      </c>
      <c r="M27" s="11"/>
    </row>
    <row r="28" spans="1:13" ht="15">
      <c r="A28" s="10"/>
      <c r="B28" s="18" t="s">
        <v>29</v>
      </c>
      <c r="C28" s="10">
        <v>4486.000000000002</v>
      </c>
      <c r="D28" s="19">
        <v>100</v>
      </c>
      <c r="E28" s="20"/>
      <c r="F28" s="7"/>
      <c r="H28" s="10"/>
      <c r="I28" s="11" t="s">
        <v>29</v>
      </c>
      <c r="J28" s="18">
        <v>4486.000000000002</v>
      </c>
      <c r="K28" s="19">
        <v>100</v>
      </c>
      <c r="L28" s="21"/>
      <c r="M28" s="7"/>
    </row>
    <row r="30" ht="15">
      <c r="C30" s="141"/>
    </row>
  </sheetData>
  <sheetProtection/>
  <hyperlinks>
    <hyperlink ref="A1" r:id="rId1" display="http://www.brin.ac.uk/figures"/>
  </hyperlinks>
  <printOptions/>
  <pageMargins left="0.7" right="0.7" top="0.75" bottom="0.75" header="0.3" footer="0.3"/>
  <pageSetup horizontalDpi="300" verticalDpi="300" orientation="portrait" paperSize="9" r:id="rId3"/>
  <drawing r:id="rId2"/>
</worksheet>
</file>

<file path=xl/worksheets/sheet10.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4" sqref="A4"/>
    </sheetView>
  </sheetViews>
  <sheetFormatPr defaultColWidth="9.140625" defaultRowHeight="15"/>
  <cols>
    <col min="2" max="2" width="38.140625" style="0" bestFit="1" customWidth="1"/>
    <col min="3" max="3" width="13.421875" style="0" bestFit="1" customWidth="1"/>
    <col min="4" max="4" width="16.28125" style="0" customWidth="1"/>
    <col min="5" max="5" width="11.140625" style="0" customWidth="1"/>
    <col min="6" max="6" width="10.140625" style="0" customWidth="1"/>
    <col min="7" max="7" width="12.140625" style="0" bestFit="1" customWidth="1"/>
    <col min="8" max="8" width="10.57421875" style="0" customWidth="1"/>
    <col min="10" max="10" width="15.8515625" style="0" customWidth="1"/>
  </cols>
  <sheetData>
    <row r="1" ht="15">
      <c r="A1" s="39" t="s">
        <v>38</v>
      </c>
    </row>
    <row r="3" ht="15">
      <c r="A3" t="s">
        <v>112</v>
      </c>
    </row>
    <row r="5" spans="1:10" ht="30.75" customHeight="1">
      <c r="A5" t="s">
        <v>5</v>
      </c>
      <c r="B5" t="s">
        <v>5</v>
      </c>
      <c r="C5" s="176" t="s">
        <v>102</v>
      </c>
      <c r="D5" s="177"/>
      <c r="E5" s="177"/>
      <c r="F5" s="177"/>
      <c r="G5" s="177"/>
      <c r="H5" s="177"/>
      <c r="I5" s="177"/>
      <c r="J5" s="178"/>
    </row>
    <row r="6" spans="3:10" ht="44.25" customHeight="1">
      <c r="C6" s="143" t="s">
        <v>91</v>
      </c>
      <c r="D6" s="143" t="s">
        <v>92</v>
      </c>
      <c r="E6" s="143" t="s">
        <v>93</v>
      </c>
      <c r="F6" s="143" t="s">
        <v>94</v>
      </c>
      <c r="G6" s="143" t="s">
        <v>95</v>
      </c>
      <c r="H6" s="143" t="s">
        <v>96</v>
      </c>
      <c r="I6" s="19" t="s">
        <v>29</v>
      </c>
      <c r="J6" s="143" t="s">
        <v>100</v>
      </c>
    </row>
    <row r="7" spans="1:10" ht="15">
      <c r="A7" s="170" t="s">
        <v>1</v>
      </c>
      <c r="B7" s="95" t="s">
        <v>30</v>
      </c>
      <c r="C7" s="26">
        <v>25</v>
      </c>
      <c r="D7" s="26">
        <v>37</v>
      </c>
      <c r="E7" s="26">
        <v>171</v>
      </c>
      <c r="F7" s="26">
        <v>552</v>
      </c>
      <c r="G7" s="26">
        <v>73</v>
      </c>
      <c r="H7" s="26">
        <v>10</v>
      </c>
      <c r="I7" s="26">
        <v>868</v>
      </c>
      <c r="J7" s="100">
        <f>(C7+D7)/I7*100</f>
        <v>7.142857142857142</v>
      </c>
    </row>
    <row r="8" spans="1:10" ht="15">
      <c r="A8" s="171"/>
      <c r="B8" s="51" t="s">
        <v>31</v>
      </c>
      <c r="C8" s="26">
        <v>21</v>
      </c>
      <c r="D8" s="26">
        <v>24</v>
      </c>
      <c r="E8" s="26">
        <v>46</v>
      </c>
      <c r="F8" s="26">
        <v>90</v>
      </c>
      <c r="G8" s="26">
        <v>14</v>
      </c>
      <c r="H8" s="26">
        <v>1</v>
      </c>
      <c r="I8" s="26">
        <v>196</v>
      </c>
      <c r="J8" s="100">
        <f>(C8+D8)/I8*100</f>
        <v>22.95918367346939</v>
      </c>
    </row>
    <row r="9" spans="1:10" ht="15">
      <c r="A9" s="171"/>
      <c r="B9" s="96" t="s">
        <v>12</v>
      </c>
      <c r="C9" s="26">
        <v>24</v>
      </c>
      <c r="D9" s="26">
        <v>24</v>
      </c>
      <c r="E9" s="26">
        <v>39</v>
      </c>
      <c r="F9" s="26">
        <v>67</v>
      </c>
      <c r="G9" s="26">
        <v>15</v>
      </c>
      <c r="H9" s="26">
        <v>0</v>
      </c>
      <c r="I9" s="26">
        <v>169</v>
      </c>
      <c r="J9" s="100">
        <f aca="true" t="shared" si="0" ref="J9:J26">(C9+D9)/I9*100</f>
        <v>28.402366863905325</v>
      </c>
    </row>
    <row r="10" spans="1:10" ht="15">
      <c r="A10" s="171"/>
      <c r="B10" s="96" t="s">
        <v>13</v>
      </c>
      <c r="C10" s="26">
        <v>23</v>
      </c>
      <c r="D10" s="26">
        <v>21</v>
      </c>
      <c r="E10" s="26">
        <v>112</v>
      </c>
      <c r="F10" s="26">
        <v>282</v>
      </c>
      <c r="G10" s="26">
        <v>29</v>
      </c>
      <c r="H10" s="26">
        <v>7</v>
      </c>
      <c r="I10" s="26">
        <v>474</v>
      </c>
      <c r="J10" s="100">
        <f t="shared" si="0"/>
        <v>9.282700421940929</v>
      </c>
    </row>
    <row r="11" spans="1:10" ht="15">
      <c r="A11" s="171"/>
      <c r="B11" s="96" t="s">
        <v>14</v>
      </c>
      <c r="C11" s="26">
        <v>1</v>
      </c>
      <c r="D11" s="26">
        <v>4</v>
      </c>
      <c r="E11" s="26">
        <v>5</v>
      </c>
      <c r="F11" s="26">
        <v>1</v>
      </c>
      <c r="G11" s="26">
        <v>2</v>
      </c>
      <c r="H11" s="26">
        <v>0</v>
      </c>
      <c r="I11" s="26">
        <v>13</v>
      </c>
      <c r="J11" s="100">
        <f t="shared" si="0"/>
        <v>38.46153846153847</v>
      </c>
    </row>
    <row r="12" spans="1:10" ht="15">
      <c r="A12" s="171"/>
      <c r="B12" s="96" t="s">
        <v>15</v>
      </c>
      <c r="C12" s="26">
        <v>1</v>
      </c>
      <c r="D12" s="26">
        <v>1</v>
      </c>
      <c r="E12" s="26">
        <v>11</v>
      </c>
      <c r="F12" s="26">
        <v>13</v>
      </c>
      <c r="G12" s="26">
        <v>4</v>
      </c>
      <c r="H12" s="26">
        <v>0</v>
      </c>
      <c r="I12" s="26">
        <v>30</v>
      </c>
      <c r="J12" s="100">
        <f t="shared" si="0"/>
        <v>6.666666666666667</v>
      </c>
    </row>
    <row r="13" spans="1:10" ht="15">
      <c r="A13" s="171"/>
      <c r="B13" s="96" t="s">
        <v>16</v>
      </c>
      <c r="C13" s="26">
        <v>2</v>
      </c>
      <c r="D13" s="26">
        <v>2</v>
      </c>
      <c r="E13" s="26">
        <v>20</v>
      </c>
      <c r="F13" s="26">
        <v>31</v>
      </c>
      <c r="G13" s="26">
        <v>4</v>
      </c>
      <c r="H13" s="26">
        <v>0</v>
      </c>
      <c r="I13" s="26">
        <v>59</v>
      </c>
      <c r="J13" s="100">
        <f t="shared" si="0"/>
        <v>6.779661016949152</v>
      </c>
    </row>
    <row r="14" spans="1:10" ht="15">
      <c r="A14" s="171"/>
      <c r="B14" s="51" t="s">
        <v>21</v>
      </c>
      <c r="C14" s="26">
        <v>4</v>
      </c>
      <c r="D14" s="26">
        <v>0</v>
      </c>
      <c r="E14" s="26">
        <v>0</v>
      </c>
      <c r="F14" s="26">
        <v>2</v>
      </c>
      <c r="G14" s="26">
        <v>1</v>
      </c>
      <c r="H14" s="26">
        <v>0</v>
      </c>
      <c r="I14" s="26">
        <v>7</v>
      </c>
      <c r="J14" s="100">
        <f t="shared" si="0"/>
        <v>57.14285714285714</v>
      </c>
    </row>
    <row r="15" spans="1:10" ht="15">
      <c r="A15" s="171"/>
      <c r="B15" s="8" t="s">
        <v>22</v>
      </c>
      <c r="C15" s="26">
        <v>2</v>
      </c>
      <c r="D15" s="26">
        <v>4</v>
      </c>
      <c r="E15" s="26">
        <v>9</v>
      </c>
      <c r="F15" s="26">
        <v>16</v>
      </c>
      <c r="G15" s="26">
        <v>0</v>
      </c>
      <c r="H15" s="26">
        <v>0</v>
      </c>
      <c r="I15" s="26">
        <v>31</v>
      </c>
      <c r="J15" s="100">
        <f t="shared" si="0"/>
        <v>19.35483870967742</v>
      </c>
    </row>
    <row r="16" spans="1:10" ht="15">
      <c r="A16" s="171"/>
      <c r="B16" s="8" t="s">
        <v>23</v>
      </c>
      <c r="C16" s="26">
        <v>2</v>
      </c>
      <c r="D16" s="26">
        <v>0</v>
      </c>
      <c r="E16" s="26">
        <v>5</v>
      </c>
      <c r="F16" s="26">
        <v>14</v>
      </c>
      <c r="G16" s="26">
        <v>1</v>
      </c>
      <c r="H16" s="26">
        <v>0</v>
      </c>
      <c r="I16" s="26">
        <v>22</v>
      </c>
      <c r="J16" s="100">
        <f t="shared" si="0"/>
        <v>9.090909090909092</v>
      </c>
    </row>
    <row r="17" spans="1:10" ht="15">
      <c r="A17" s="171"/>
      <c r="B17" s="8" t="s">
        <v>24</v>
      </c>
      <c r="C17" s="26">
        <v>12</v>
      </c>
      <c r="D17" s="26">
        <v>7</v>
      </c>
      <c r="E17" s="26">
        <v>12</v>
      </c>
      <c r="F17" s="26">
        <v>13</v>
      </c>
      <c r="G17" s="26">
        <v>4</v>
      </c>
      <c r="H17" s="26">
        <v>1</v>
      </c>
      <c r="I17" s="26">
        <v>49</v>
      </c>
      <c r="J17" s="100">
        <f t="shared" si="0"/>
        <v>38.775510204081634</v>
      </c>
    </row>
    <row r="18" spans="1:10" ht="15">
      <c r="A18" s="171"/>
      <c r="B18" s="8" t="s">
        <v>25</v>
      </c>
      <c r="C18" s="26">
        <v>0</v>
      </c>
      <c r="D18" s="26">
        <v>0</v>
      </c>
      <c r="E18" s="26">
        <v>4</v>
      </c>
      <c r="F18" s="26">
        <v>2</v>
      </c>
      <c r="G18" s="26">
        <v>1</v>
      </c>
      <c r="H18" s="26">
        <v>0</v>
      </c>
      <c r="I18" s="26">
        <v>7</v>
      </c>
      <c r="J18" s="100">
        <f t="shared" si="0"/>
        <v>0</v>
      </c>
    </row>
    <row r="19" spans="1:10" ht="15">
      <c r="A19" s="171"/>
      <c r="B19" s="8" t="s">
        <v>26</v>
      </c>
      <c r="C19" s="26">
        <v>1</v>
      </c>
      <c r="D19" s="26">
        <v>0</v>
      </c>
      <c r="E19" s="26">
        <v>1</v>
      </c>
      <c r="F19" s="26">
        <v>5</v>
      </c>
      <c r="G19" s="26">
        <v>0</v>
      </c>
      <c r="H19" s="26">
        <v>0</v>
      </c>
      <c r="I19" s="26">
        <v>7</v>
      </c>
      <c r="J19" s="100">
        <f t="shared" si="0"/>
        <v>14.285714285714285</v>
      </c>
    </row>
    <row r="20" spans="1:10" ht="15">
      <c r="A20" s="171"/>
      <c r="B20" s="8" t="s">
        <v>45</v>
      </c>
      <c r="C20" s="26">
        <v>0</v>
      </c>
      <c r="D20" s="26">
        <v>0</v>
      </c>
      <c r="E20" s="26">
        <v>2</v>
      </c>
      <c r="F20" s="26">
        <v>6</v>
      </c>
      <c r="G20" s="26">
        <v>1</v>
      </c>
      <c r="H20" s="26">
        <v>1</v>
      </c>
      <c r="I20" s="26">
        <v>10</v>
      </c>
      <c r="J20" s="100">
        <f t="shared" si="0"/>
        <v>0</v>
      </c>
    </row>
    <row r="21" spans="1:10" ht="15">
      <c r="A21" s="171"/>
      <c r="B21" s="8" t="s">
        <v>17</v>
      </c>
      <c r="C21" s="26">
        <v>0</v>
      </c>
      <c r="D21" s="26">
        <v>0</v>
      </c>
      <c r="E21" s="26">
        <v>0</v>
      </c>
      <c r="F21" s="26">
        <v>1</v>
      </c>
      <c r="G21" s="26">
        <v>0</v>
      </c>
      <c r="H21" s="26">
        <v>0</v>
      </c>
      <c r="I21" s="26">
        <v>1</v>
      </c>
      <c r="J21" s="100">
        <f t="shared" si="0"/>
        <v>0</v>
      </c>
    </row>
    <row r="22" spans="1:10" ht="15">
      <c r="A22" s="171"/>
      <c r="B22" s="8" t="s">
        <v>18</v>
      </c>
      <c r="C22" s="26">
        <v>3</v>
      </c>
      <c r="D22" s="26">
        <v>0</v>
      </c>
      <c r="E22" s="26">
        <v>1</v>
      </c>
      <c r="F22" s="26">
        <v>0</v>
      </c>
      <c r="G22" s="26">
        <v>0</v>
      </c>
      <c r="H22" s="26">
        <v>0</v>
      </c>
      <c r="I22" s="26">
        <v>4</v>
      </c>
      <c r="J22" s="100">
        <f t="shared" si="0"/>
        <v>75</v>
      </c>
    </row>
    <row r="23" spans="1:10" ht="15">
      <c r="A23" s="171"/>
      <c r="B23" s="8" t="s">
        <v>97</v>
      </c>
      <c r="C23" s="26">
        <v>1</v>
      </c>
      <c r="D23" s="26">
        <v>1</v>
      </c>
      <c r="E23" s="26">
        <v>0</v>
      </c>
      <c r="F23" s="26">
        <v>1</v>
      </c>
      <c r="G23" s="26">
        <v>0</v>
      </c>
      <c r="H23" s="26">
        <v>0</v>
      </c>
      <c r="I23" s="26">
        <v>3</v>
      </c>
      <c r="J23" s="100">
        <f t="shared" si="0"/>
        <v>66.66666666666666</v>
      </c>
    </row>
    <row r="24" spans="1:10" ht="15">
      <c r="A24" s="171"/>
      <c r="B24" s="8" t="s">
        <v>20</v>
      </c>
      <c r="C24" s="26">
        <v>7</v>
      </c>
      <c r="D24" s="26">
        <v>2</v>
      </c>
      <c r="E24" s="26">
        <v>3</v>
      </c>
      <c r="F24" s="26">
        <v>12</v>
      </c>
      <c r="G24" s="26">
        <v>0</v>
      </c>
      <c r="H24" s="26">
        <v>0</v>
      </c>
      <c r="I24" s="26">
        <v>24</v>
      </c>
      <c r="J24" s="100">
        <f t="shared" si="0"/>
        <v>37.5</v>
      </c>
    </row>
    <row r="25" spans="1:10" ht="15">
      <c r="A25" s="171"/>
      <c r="B25" s="21" t="s">
        <v>28</v>
      </c>
      <c r="C25" s="26">
        <v>1</v>
      </c>
      <c r="D25" s="26">
        <v>0</v>
      </c>
      <c r="E25" s="26">
        <v>1</v>
      </c>
      <c r="F25" s="26">
        <v>1</v>
      </c>
      <c r="G25" s="26">
        <v>0</v>
      </c>
      <c r="H25" s="26">
        <v>1</v>
      </c>
      <c r="I25" s="26">
        <v>4</v>
      </c>
      <c r="J25" s="100">
        <f t="shared" si="0"/>
        <v>25</v>
      </c>
    </row>
    <row r="26" spans="1:10" ht="15">
      <c r="A26" s="98"/>
      <c r="B26" s="10" t="s">
        <v>29</v>
      </c>
      <c r="C26" s="19">
        <v>130</v>
      </c>
      <c r="D26" s="19">
        <v>127</v>
      </c>
      <c r="E26" s="19">
        <v>442</v>
      </c>
      <c r="F26" s="19">
        <v>1109</v>
      </c>
      <c r="G26" s="19">
        <v>149</v>
      </c>
      <c r="H26" s="19">
        <v>21</v>
      </c>
      <c r="I26" s="19">
        <v>1978</v>
      </c>
      <c r="J26" s="104">
        <f t="shared" si="0"/>
        <v>12.992922143579372</v>
      </c>
    </row>
  </sheetData>
  <sheetProtection/>
  <mergeCells count="2">
    <mergeCell ref="A7:A25"/>
    <mergeCell ref="C5:J5"/>
  </mergeCells>
  <hyperlinks>
    <hyperlink ref="A1" r:id="rId1" display="http://www.brin.ac.uk/figures"/>
  </hyperlinks>
  <printOptions/>
  <pageMargins left="0.7" right="0.7" top="0.75" bottom="0.75" header="0.3" footer="0.3"/>
  <pageSetup orientation="portrait" paperSize="9"/>
  <drawing r:id="rId2"/>
</worksheet>
</file>

<file path=xl/worksheets/sheet11.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4" sqref="A4"/>
    </sheetView>
  </sheetViews>
  <sheetFormatPr defaultColWidth="9.140625" defaultRowHeight="15"/>
  <cols>
    <col min="2" max="2" width="37.00390625" style="0" customWidth="1"/>
    <col min="3" max="3" width="23.57421875" style="0" customWidth="1"/>
    <col min="4" max="4" width="18.28125" style="0" customWidth="1"/>
    <col min="5" max="5" width="20.8515625" style="0" customWidth="1"/>
    <col min="10" max="10" width="11.7109375" style="0" customWidth="1"/>
    <col min="11" max="11" width="12.00390625" style="0" customWidth="1"/>
  </cols>
  <sheetData>
    <row r="1" ht="15">
      <c r="A1" s="39" t="s">
        <v>38</v>
      </c>
    </row>
    <row r="3" ht="15">
      <c r="A3" t="s">
        <v>111</v>
      </c>
    </row>
    <row r="6" spans="1:11" ht="15">
      <c r="A6" t="s">
        <v>5</v>
      </c>
      <c r="B6" t="s">
        <v>5</v>
      </c>
      <c r="C6" s="10" t="s">
        <v>106</v>
      </c>
      <c r="D6" s="18"/>
      <c r="E6" s="18"/>
      <c r="F6" s="18"/>
      <c r="G6" s="18"/>
      <c r="H6" s="18"/>
      <c r="I6" s="18"/>
      <c r="J6" s="18"/>
      <c r="K6" s="11"/>
    </row>
    <row r="7" spans="3:11" ht="48.75" customHeight="1">
      <c r="C7" s="143" t="s">
        <v>103</v>
      </c>
      <c r="D7" s="143" t="s">
        <v>110</v>
      </c>
      <c r="E7" s="143" t="s">
        <v>104</v>
      </c>
      <c r="F7" s="143" t="s">
        <v>105</v>
      </c>
      <c r="G7" s="143" t="s">
        <v>89</v>
      </c>
      <c r="H7" s="19" t="s">
        <v>29</v>
      </c>
      <c r="I7" s="143" t="s">
        <v>107</v>
      </c>
      <c r="J7" s="143" t="s">
        <v>108</v>
      </c>
      <c r="K7" s="143" t="s">
        <v>109</v>
      </c>
    </row>
    <row r="8" spans="1:11" ht="15">
      <c r="A8" s="170" t="s">
        <v>1</v>
      </c>
      <c r="B8" s="95" t="s">
        <v>30</v>
      </c>
      <c r="C8" s="26">
        <v>33</v>
      </c>
      <c r="D8" s="26">
        <v>271</v>
      </c>
      <c r="E8" s="26">
        <v>606</v>
      </c>
      <c r="F8" s="26">
        <v>45</v>
      </c>
      <c r="G8" s="26">
        <v>3</v>
      </c>
      <c r="H8" s="26">
        <v>958</v>
      </c>
      <c r="I8" s="100">
        <f>C8/$H8*100</f>
        <v>3.4446764091858038</v>
      </c>
      <c r="J8" s="100">
        <f>D8/$H8*100</f>
        <v>28.28810020876827</v>
      </c>
      <c r="K8" s="100">
        <f>E8/$H8*100</f>
        <v>63.25678496868476</v>
      </c>
    </row>
    <row r="9" spans="1:11" ht="15">
      <c r="A9" s="171"/>
      <c r="B9" s="51" t="s">
        <v>31</v>
      </c>
      <c r="C9" s="26">
        <v>26</v>
      </c>
      <c r="D9" s="26">
        <v>139</v>
      </c>
      <c r="E9" s="26">
        <v>55</v>
      </c>
      <c r="F9" s="26">
        <v>9</v>
      </c>
      <c r="G9" s="26">
        <v>0</v>
      </c>
      <c r="H9" s="26">
        <v>229</v>
      </c>
      <c r="I9" s="100">
        <f aca="true" t="shared" si="0" ref="I9:I25">C9/$H9*100</f>
        <v>11.353711790393014</v>
      </c>
      <c r="J9" s="100">
        <f aca="true" t="shared" si="1" ref="J9:J25">D9/$H9*100</f>
        <v>60.698689956331876</v>
      </c>
      <c r="K9" s="100">
        <f aca="true" t="shared" si="2" ref="K9:K25">E9/$H9*100</f>
        <v>24.017467248908297</v>
      </c>
    </row>
    <row r="10" spans="1:11" ht="15">
      <c r="A10" s="171"/>
      <c r="B10" s="96" t="s">
        <v>12</v>
      </c>
      <c r="C10" s="26">
        <v>25</v>
      </c>
      <c r="D10" s="26">
        <v>144</v>
      </c>
      <c r="E10" s="26">
        <v>36</v>
      </c>
      <c r="F10" s="26">
        <v>4</v>
      </c>
      <c r="G10" s="26">
        <v>1</v>
      </c>
      <c r="H10" s="26">
        <v>210</v>
      </c>
      <c r="I10" s="100">
        <f t="shared" si="0"/>
        <v>11.904761904761903</v>
      </c>
      <c r="J10" s="100">
        <f t="shared" si="1"/>
        <v>68.57142857142857</v>
      </c>
      <c r="K10" s="100">
        <f t="shared" si="2"/>
        <v>17.142857142857142</v>
      </c>
    </row>
    <row r="11" spans="1:11" ht="15">
      <c r="A11" s="171"/>
      <c r="B11" s="96" t="s">
        <v>13</v>
      </c>
      <c r="C11" s="26">
        <v>35</v>
      </c>
      <c r="D11" s="26">
        <v>277</v>
      </c>
      <c r="E11" s="26">
        <v>161</v>
      </c>
      <c r="F11" s="26">
        <v>12</v>
      </c>
      <c r="G11" s="26">
        <v>1</v>
      </c>
      <c r="H11" s="26">
        <v>486</v>
      </c>
      <c r="I11" s="100">
        <f t="shared" si="0"/>
        <v>7.20164609053498</v>
      </c>
      <c r="J11" s="100">
        <f t="shared" si="1"/>
        <v>56.99588477366255</v>
      </c>
      <c r="K11" s="100">
        <f t="shared" si="2"/>
        <v>33.1275720164609</v>
      </c>
    </row>
    <row r="12" spans="1:11" ht="15">
      <c r="A12" s="171"/>
      <c r="B12" s="96" t="s">
        <v>14</v>
      </c>
      <c r="C12" s="26">
        <v>6</v>
      </c>
      <c r="D12" s="26">
        <v>10</v>
      </c>
      <c r="E12" s="26">
        <v>2</v>
      </c>
      <c r="F12" s="26">
        <v>0</v>
      </c>
      <c r="G12" s="26">
        <v>0</v>
      </c>
      <c r="H12" s="26">
        <v>18</v>
      </c>
      <c r="I12" s="100">
        <f t="shared" si="0"/>
        <v>33.33333333333333</v>
      </c>
      <c r="J12" s="100">
        <f t="shared" si="1"/>
        <v>55.55555555555556</v>
      </c>
      <c r="K12" s="100">
        <f t="shared" si="2"/>
        <v>11.11111111111111</v>
      </c>
    </row>
    <row r="13" spans="1:11" ht="15">
      <c r="A13" s="171"/>
      <c r="B13" s="96" t="s">
        <v>15</v>
      </c>
      <c r="C13" s="26">
        <v>2</v>
      </c>
      <c r="D13" s="26">
        <v>36</v>
      </c>
      <c r="E13" s="26">
        <v>13</v>
      </c>
      <c r="F13" s="26">
        <v>0</v>
      </c>
      <c r="G13" s="26">
        <v>0</v>
      </c>
      <c r="H13" s="26">
        <v>51</v>
      </c>
      <c r="I13" s="100">
        <f t="shared" si="0"/>
        <v>3.9215686274509802</v>
      </c>
      <c r="J13" s="100">
        <f t="shared" si="1"/>
        <v>70.58823529411765</v>
      </c>
      <c r="K13" s="100">
        <f t="shared" si="2"/>
        <v>25.49019607843137</v>
      </c>
    </row>
    <row r="14" spans="1:11" ht="15">
      <c r="A14" s="171"/>
      <c r="B14" s="96" t="s">
        <v>16</v>
      </c>
      <c r="C14" s="26">
        <v>6</v>
      </c>
      <c r="D14" s="26">
        <v>41</v>
      </c>
      <c r="E14" s="26">
        <v>15</v>
      </c>
      <c r="F14" s="26">
        <v>1</v>
      </c>
      <c r="G14" s="26">
        <v>0</v>
      </c>
      <c r="H14" s="26">
        <v>63</v>
      </c>
      <c r="I14" s="100">
        <f t="shared" si="0"/>
        <v>9.523809523809524</v>
      </c>
      <c r="J14" s="100">
        <f t="shared" si="1"/>
        <v>65.07936507936508</v>
      </c>
      <c r="K14" s="100">
        <f t="shared" si="2"/>
        <v>23.809523809523807</v>
      </c>
    </row>
    <row r="15" spans="1:11" ht="15">
      <c r="A15" s="171"/>
      <c r="B15" s="51" t="s">
        <v>21</v>
      </c>
      <c r="C15" s="26">
        <v>8</v>
      </c>
      <c r="D15" s="26">
        <v>10</v>
      </c>
      <c r="E15" s="26">
        <v>1</v>
      </c>
      <c r="F15" s="26">
        <v>0</v>
      </c>
      <c r="G15" s="26">
        <v>0</v>
      </c>
      <c r="H15" s="26">
        <v>19</v>
      </c>
      <c r="I15" s="100">
        <f t="shared" si="0"/>
        <v>42.10526315789473</v>
      </c>
      <c r="J15" s="100">
        <f t="shared" si="1"/>
        <v>52.63157894736842</v>
      </c>
      <c r="K15" s="100">
        <f t="shared" si="2"/>
        <v>5.263157894736842</v>
      </c>
    </row>
    <row r="16" spans="1:11" ht="15">
      <c r="A16" s="171"/>
      <c r="B16" s="8" t="s">
        <v>22</v>
      </c>
      <c r="C16" s="26">
        <v>5</v>
      </c>
      <c r="D16" s="26">
        <v>20</v>
      </c>
      <c r="E16" s="26">
        <v>7</v>
      </c>
      <c r="F16" s="26">
        <v>0</v>
      </c>
      <c r="G16" s="26">
        <v>0</v>
      </c>
      <c r="H16" s="26">
        <v>32</v>
      </c>
      <c r="I16" s="100">
        <f t="shared" si="0"/>
        <v>15.625</v>
      </c>
      <c r="J16" s="100">
        <f t="shared" si="1"/>
        <v>62.5</v>
      </c>
      <c r="K16" s="100">
        <f t="shared" si="2"/>
        <v>21.875</v>
      </c>
    </row>
    <row r="17" spans="1:11" ht="15">
      <c r="A17" s="171"/>
      <c r="B17" s="8" t="s">
        <v>23</v>
      </c>
      <c r="C17" s="26">
        <v>1</v>
      </c>
      <c r="D17" s="26">
        <v>13</v>
      </c>
      <c r="E17" s="26">
        <v>6</v>
      </c>
      <c r="F17" s="26">
        <v>4</v>
      </c>
      <c r="G17" s="26">
        <v>0</v>
      </c>
      <c r="H17" s="26">
        <v>24</v>
      </c>
      <c r="I17" s="100">
        <f t="shared" si="0"/>
        <v>4.166666666666666</v>
      </c>
      <c r="J17" s="100">
        <f t="shared" si="1"/>
        <v>54.166666666666664</v>
      </c>
      <c r="K17" s="100">
        <f t="shared" si="2"/>
        <v>25</v>
      </c>
    </row>
    <row r="18" spans="1:11" ht="15">
      <c r="A18" s="171"/>
      <c r="B18" s="8" t="s">
        <v>24</v>
      </c>
      <c r="C18" s="26">
        <v>42</v>
      </c>
      <c r="D18" s="26">
        <v>21</v>
      </c>
      <c r="E18" s="26">
        <v>3</v>
      </c>
      <c r="F18" s="26">
        <v>2</v>
      </c>
      <c r="G18" s="26">
        <v>0</v>
      </c>
      <c r="H18" s="26">
        <v>68</v>
      </c>
      <c r="I18" s="100">
        <f t="shared" si="0"/>
        <v>61.76470588235294</v>
      </c>
      <c r="J18" s="100">
        <f t="shared" si="1"/>
        <v>30.88235294117647</v>
      </c>
      <c r="K18" s="100">
        <f t="shared" si="2"/>
        <v>4.411764705882353</v>
      </c>
    </row>
    <row r="19" spans="1:11" ht="15">
      <c r="A19" s="171"/>
      <c r="B19" s="8" t="s">
        <v>25</v>
      </c>
      <c r="C19" s="26">
        <v>2</v>
      </c>
      <c r="D19" s="26">
        <v>2</v>
      </c>
      <c r="E19" s="26">
        <v>1</v>
      </c>
      <c r="F19" s="26">
        <v>0</v>
      </c>
      <c r="G19" s="26">
        <v>0</v>
      </c>
      <c r="H19" s="26">
        <v>5</v>
      </c>
      <c r="I19" s="100">
        <f t="shared" si="0"/>
        <v>40</v>
      </c>
      <c r="J19" s="100">
        <f t="shared" si="1"/>
        <v>40</v>
      </c>
      <c r="K19" s="100">
        <f t="shared" si="2"/>
        <v>20</v>
      </c>
    </row>
    <row r="20" spans="1:11" ht="15">
      <c r="A20" s="171"/>
      <c r="B20" s="8" t="s">
        <v>26</v>
      </c>
      <c r="C20" s="26">
        <v>1</v>
      </c>
      <c r="D20" s="26">
        <v>5</v>
      </c>
      <c r="E20" s="26">
        <v>3</v>
      </c>
      <c r="F20" s="26">
        <v>0</v>
      </c>
      <c r="G20" s="26">
        <v>0</v>
      </c>
      <c r="H20" s="26">
        <v>9</v>
      </c>
      <c r="I20" s="100">
        <f t="shared" si="0"/>
        <v>11.11111111111111</v>
      </c>
      <c r="J20" s="100">
        <f t="shared" si="1"/>
        <v>55.55555555555556</v>
      </c>
      <c r="K20" s="100">
        <f t="shared" si="2"/>
        <v>33.33333333333333</v>
      </c>
    </row>
    <row r="21" spans="1:11" ht="15">
      <c r="A21" s="171"/>
      <c r="B21" s="8" t="s">
        <v>45</v>
      </c>
      <c r="C21" s="26">
        <v>0</v>
      </c>
      <c r="D21" s="26">
        <v>4</v>
      </c>
      <c r="E21" s="26">
        <v>5</v>
      </c>
      <c r="F21" s="26">
        <v>0</v>
      </c>
      <c r="G21" s="26">
        <v>0</v>
      </c>
      <c r="H21" s="26">
        <v>9</v>
      </c>
      <c r="I21" s="100">
        <f t="shared" si="0"/>
        <v>0</v>
      </c>
      <c r="J21" s="100">
        <f t="shared" si="1"/>
        <v>44.44444444444444</v>
      </c>
      <c r="K21" s="100">
        <f t="shared" si="2"/>
        <v>55.55555555555556</v>
      </c>
    </row>
    <row r="22" spans="1:11" ht="15">
      <c r="A22" s="171"/>
      <c r="B22" s="8" t="s">
        <v>18</v>
      </c>
      <c r="C22" s="26">
        <v>0</v>
      </c>
      <c r="D22" s="26">
        <v>1</v>
      </c>
      <c r="E22" s="26">
        <v>0</v>
      </c>
      <c r="F22" s="26">
        <v>0</v>
      </c>
      <c r="G22" s="26">
        <v>0</v>
      </c>
      <c r="H22" s="26">
        <v>1</v>
      </c>
      <c r="I22" s="100">
        <f t="shared" si="0"/>
        <v>0</v>
      </c>
      <c r="J22" s="100">
        <f t="shared" si="1"/>
        <v>100</v>
      </c>
      <c r="K22" s="100">
        <f t="shared" si="2"/>
        <v>0</v>
      </c>
    </row>
    <row r="23" spans="1:11" ht="15">
      <c r="A23" s="171"/>
      <c r="B23" s="8" t="s">
        <v>97</v>
      </c>
      <c r="C23" s="26">
        <v>1</v>
      </c>
      <c r="D23" s="26">
        <v>8</v>
      </c>
      <c r="E23" s="26">
        <v>2</v>
      </c>
      <c r="F23" s="26">
        <v>0</v>
      </c>
      <c r="G23" s="26">
        <v>0</v>
      </c>
      <c r="H23" s="26">
        <v>11</v>
      </c>
      <c r="I23" s="100">
        <f t="shared" si="0"/>
        <v>9.090909090909092</v>
      </c>
      <c r="J23" s="100">
        <f t="shared" si="1"/>
        <v>72.72727272727273</v>
      </c>
      <c r="K23" s="100">
        <f t="shared" si="2"/>
        <v>18.181818181818183</v>
      </c>
    </row>
    <row r="24" spans="1:11" ht="15">
      <c r="A24" s="171"/>
      <c r="B24" s="8" t="s">
        <v>20</v>
      </c>
      <c r="C24" s="26">
        <v>17</v>
      </c>
      <c r="D24" s="26">
        <v>11</v>
      </c>
      <c r="E24" s="26">
        <v>5</v>
      </c>
      <c r="F24" s="26">
        <v>2</v>
      </c>
      <c r="G24" s="26">
        <v>0</v>
      </c>
      <c r="H24" s="26">
        <v>35</v>
      </c>
      <c r="I24" s="100">
        <f t="shared" si="0"/>
        <v>48.57142857142857</v>
      </c>
      <c r="J24" s="100">
        <f t="shared" si="1"/>
        <v>31.428571428571427</v>
      </c>
      <c r="K24" s="100">
        <f t="shared" si="2"/>
        <v>14.285714285714285</v>
      </c>
    </row>
    <row r="25" spans="1:11" ht="15">
      <c r="A25" s="171"/>
      <c r="B25" s="8" t="s">
        <v>28</v>
      </c>
      <c r="C25" s="26">
        <v>1</v>
      </c>
      <c r="D25" s="26">
        <v>0</v>
      </c>
      <c r="E25" s="26">
        <v>4</v>
      </c>
      <c r="F25" s="26">
        <v>6</v>
      </c>
      <c r="G25" s="26">
        <v>3</v>
      </c>
      <c r="H25" s="26">
        <v>14</v>
      </c>
      <c r="I25" s="100">
        <f t="shared" si="0"/>
        <v>7.142857142857142</v>
      </c>
      <c r="J25" s="100">
        <f t="shared" si="1"/>
        <v>0</v>
      </c>
      <c r="K25" s="100">
        <f t="shared" si="2"/>
        <v>28.57142857142857</v>
      </c>
    </row>
    <row r="26" spans="1:11" ht="15">
      <c r="A26" s="144"/>
      <c r="B26" s="10" t="s">
        <v>29</v>
      </c>
      <c r="C26" s="19">
        <v>211</v>
      </c>
      <c r="D26" s="19">
        <v>1013</v>
      </c>
      <c r="E26" s="19">
        <v>925</v>
      </c>
      <c r="F26" s="19">
        <v>85</v>
      </c>
      <c r="G26" s="19">
        <v>8</v>
      </c>
      <c r="H26" s="19">
        <v>2242</v>
      </c>
      <c r="I26" s="104">
        <f>C26/$H26*100</f>
        <v>9.411239964317573</v>
      </c>
      <c r="J26" s="104">
        <f>D26/$H26*100</f>
        <v>45.1828724353256</v>
      </c>
      <c r="K26" s="104">
        <f>E26/$H26*100</f>
        <v>41.257805530776096</v>
      </c>
    </row>
  </sheetData>
  <sheetProtection/>
  <mergeCells count="1">
    <mergeCell ref="A8:A26"/>
  </mergeCells>
  <hyperlinks>
    <hyperlink ref="A1" r:id="rId1" display="http://www.brin.ac.uk/figures"/>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X60"/>
  <sheetViews>
    <sheetView showGridLines="0" zoomScalePageLayoutView="0" workbookViewId="0" topLeftCell="A1">
      <selection activeCell="A2" sqref="A2"/>
    </sheetView>
  </sheetViews>
  <sheetFormatPr defaultColWidth="9.140625" defaultRowHeight="15"/>
  <cols>
    <col min="2" max="2" width="38.57421875" style="0" bestFit="1" customWidth="1"/>
    <col min="3" max="3" width="10.421875" style="0" bestFit="1" customWidth="1"/>
    <col min="4" max="4" width="12.140625" style="0" customWidth="1"/>
    <col min="5" max="5" width="10.28125" style="0" customWidth="1"/>
    <col min="6" max="6" width="8.28125" style="0" customWidth="1"/>
    <col min="7" max="7" width="6.8515625" style="0" bestFit="1" customWidth="1"/>
    <col min="9" max="9" width="11.57421875" style="0" customWidth="1"/>
    <col min="13" max="13" width="7.00390625" style="0" customWidth="1"/>
    <col min="16" max="16" width="9.7109375" style="0" customWidth="1"/>
    <col min="17" max="17" width="13.00390625" style="0" customWidth="1"/>
    <col min="18" max="18" width="8.7109375" style="0" customWidth="1"/>
    <col min="19" max="19" width="21.140625" style="0" customWidth="1"/>
    <col min="20" max="20" width="9.57421875" style="0" bestFit="1" customWidth="1"/>
    <col min="21" max="21" width="7.57421875" style="0" customWidth="1"/>
    <col min="22" max="22" width="7.28125" style="0" customWidth="1"/>
  </cols>
  <sheetData>
    <row r="1" ht="15">
      <c r="A1" s="39" t="s">
        <v>38</v>
      </c>
    </row>
    <row r="2" ht="15">
      <c r="A2" s="39"/>
    </row>
    <row r="3" ht="18">
      <c r="A3" s="1" t="s">
        <v>81</v>
      </c>
    </row>
    <row r="4" ht="18">
      <c r="A4" s="1"/>
    </row>
    <row r="5" ht="18">
      <c r="A5" s="1"/>
    </row>
    <row r="6" ht="18">
      <c r="A6" s="1"/>
    </row>
    <row r="7" ht="18">
      <c r="B7" s="1"/>
    </row>
    <row r="8" ht="18">
      <c r="B8" s="1"/>
    </row>
    <row r="9" ht="15">
      <c r="A9" s="128" t="s">
        <v>82</v>
      </c>
    </row>
    <row r="10" spans="1:22" ht="15">
      <c r="A10" s="10" t="s">
        <v>5</v>
      </c>
      <c r="B10" s="18" t="s">
        <v>5</v>
      </c>
      <c r="C10" s="155" t="s">
        <v>2</v>
      </c>
      <c r="D10" s="156"/>
      <c r="E10" s="156"/>
      <c r="F10" s="156"/>
      <c r="G10" s="156"/>
      <c r="H10" s="156"/>
      <c r="I10" s="156"/>
      <c r="J10" s="156"/>
      <c r="K10" s="156"/>
      <c r="L10" s="156"/>
      <c r="M10" s="156"/>
      <c r="N10" s="156"/>
      <c r="O10" s="156"/>
      <c r="P10" s="156"/>
      <c r="Q10" s="156"/>
      <c r="R10" s="156"/>
      <c r="S10" s="156"/>
      <c r="T10" s="156"/>
      <c r="U10" s="156"/>
      <c r="V10" s="157"/>
    </row>
    <row r="11" spans="1:22" ht="51.75">
      <c r="A11" s="10"/>
      <c r="B11" s="18"/>
      <c r="C11" s="45" t="s">
        <v>30</v>
      </c>
      <c r="D11" s="45" t="s">
        <v>31</v>
      </c>
      <c r="E11" s="47" t="s">
        <v>12</v>
      </c>
      <c r="F11" s="48" t="s">
        <v>13</v>
      </c>
      <c r="G11" s="47" t="s">
        <v>14</v>
      </c>
      <c r="H11" s="48" t="s">
        <v>15</v>
      </c>
      <c r="I11" s="47" t="s">
        <v>16</v>
      </c>
      <c r="J11" s="45" t="s">
        <v>21</v>
      </c>
      <c r="K11" s="47" t="s">
        <v>22</v>
      </c>
      <c r="L11" s="48" t="s">
        <v>23</v>
      </c>
      <c r="M11" s="47" t="s">
        <v>32</v>
      </c>
      <c r="N11" s="48" t="s">
        <v>25</v>
      </c>
      <c r="O11" s="47" t="s">
        <v>26</v>
      </c>
      <c r="P11" s="45" t="s">
        <v>33</v>
      </c>
      <c r="Q11" s="47" t="s">
        <v>17</v>
      </c>
      <c r="R11" s="48" t="s">
        <v>18</v>
      </c>
      <c r="S11" s="47" t="s">
        <v>19</v>
      </c>
      <c r="T11" s="45" t="s">
        <v>20</v>
      </c>
      <c r="U11" s="46" t="s">
        <v>28</v>
      </c>
      <c r="V11" s="48" t="s">
        <v>29</v>
      </c>
    </row>
    <row r="12" spans="1:22" ht="15">
      <c r="A12" s="158" t="s">
        <v>1</v>
      </c>
      <c r="B12" s="43" t="s">
        <v>30</v>
      </c>
      <c r="C12" s="22">
        <v>524</v>
      </c>
      <c r="D12" s="23">
        <v>287</v>
      </c>
      <c r="E12" s="24">
        <v>176</v>
      </c>
      <c r="F12" s="23">
        <v>709</v>
      </c>
      <c r="G12" s="24">
        <v>14</v>
      </c>
      <c r="H12" s="23">
        <v>65</v>
      </c>
      <c r="I12" s="24">
        <v>95</v>
      </c>
      <c r="J12" s="23">
        <v>4</v>
      </c>
      <c r="K12" s="24">
        <v>5</v>
      </c>
      <c r="L12" s="23">
        <v>5</v>
      </c>
      <c r="M12" s="24">
        <v>5</v>
      </c>
      <c r="N12" s="23">
        <v>2</v>
      </c>
      <c r="O12" s="24">
        <v>5</v>
      </c>
      <c r="P12" s="23">
        <v>2</v>
      </c>
      <c r="Q12">
        <v>0</v>
      </c>
      <c r="R12" s="23">
        <v>1</v>
      </c>
      <c r="S12" s="24">
        <v>5</v>
      </c>
      <c r="T12" s="23">
        <v>25</v>
      </c>
      <c r="U12" s="25">
        <v>9</v>
      </c>
      <c r="V12" s="26">
        <v>1938</v>
      </c>
    </row>
    <row r="13" spans="1:22" ht="15">
      <c r="A13" s="158"/>
      <c r="B13" s="44" t="s">
        <v>31</v>
      </c>
      <c r="C13" s="27">
        <v>25</v>
      </c>
      <c r="D13" s="28">
        <v>276</v>
      </c>
      <c r="E13" s="29">
        <v>18</v>
      </c>
      <c r="F13" s="30">
        <v>78</v>
      </c>
      <c r="G13" s="29">
        <v>5</v>
      </c>
      <c r="H13" s="30">
        <v>17</v>
      </c>
      <c r="I13" s="29">
        <v>14</v>
      </c>
      <c r="J13" s="30">
        <v>3</v>
      </c>
      <c r="K13">
        <v>0</v>
      </c>
      <c r="L13" s="26">
        <v>0</v>
      </c>
      <c r="M13">
        <v>0</v>
      </c>
      <c r="N13" s="26">
        <v>0</v>
      </c>
      <c r="O13" s="29">
        <v>1</v>
      </c>
      <c r="P13" s="30">
        <v>1</v>
      </c>
      <c r="Q13">
        <v>0</v>
      </c>
      <c r="R13" s="30">
        <v>1</v>
      </c>
      <c r="S13" s="29">
        <v>1</v>
      </c>
      <c r="T13" s="30">
        <v>7</v>
      </c>
      <c r="U13">
        <v>0</v>
      </c>
      <c r="V13" s="26">
        <v>447</v>
      </c>
    </row>
    <row r="14" spans="1:22" ht="15">
      <c r="A14" s="158"/>
      <c r="B14" s="42" t="s">
        <v>12</v>
      </c>
      <c r="C14" s="27">
        <v>2</v>
      </c>
      <c r="D14" s="30">
        <v>5</v>
      </c>
      <c r="E14" s="22">
        <v>378</v>
      </c>
      <c r="F14" s="30">
        <v>26</v>
      </c>
      <c r="G14">
        <v>0</v>
      </c>
      <c r="H14" s="26">
        <v>0</v>
      </c>
      <c r="I14" s="29">
        <v>3</v>
      </c>
      <c r="J14" s="30">
        <v>1</v>
      </c>
      <c r="K14">
        <v>0</v>
      </c>
      <c r="L14" s="26">
        <v>0</v>
      </c>
      <c r="M14">
        <v>0</v>
      </c>
      <c r="N14" s="26">
        <v>0</v>
      </c>
      <c r="O14">
        <v>0</v>
      </c>
      <c r="P14" s="26">
        <v>0</v>
      </c>
      <c r="Q14">
        <v>0</v>
      </c>
      <c r="R14" s="26">
        <v>0</v>
      </c>
      <c r="S14">
        <v>0</v>
      </c>
      <c r="T14" s="26">
        <v>0</v>
      </c>
      <c r="U14">
        <v>0</v>
      </c>
      <c r="V14" s="26">
        <v>415</v>
      </c>
    </row>
    <row r="15" spans="1:22" ht="15">
      <c r="A15" s="158"/>
      <c r="B15" s="42" t="s">
        <v>13</v>
      </c>
      <c r="C15" s="27">
        <v>18</v>
      </c>
      <c r="D15" s="30">
        <v>7</v>
      </c>
      <c r="E15" s="29">
        <v>8</v>
      </c>
      <c r="F15" s="28">
        <v>931</v>
      </c>
      <c r="G15" s="29">
        <v>7</v>
      </c>
      <c r="H15" s="30">
        <v>26</v>
      </c>
      <c r="I15" s="29">
        <v>2</v>
      </c>
      <c r="J15" s="26">
        <v>0</v>
      </c>
      <c r="K15">
        <v>0</v>
      </c>
      <c r="L15" s="26">
        <v>0</v>
      </c>
      <c r="M15">
        <v>0</v>
      </c>
      <c r="N15" s="26">
        <v>0</v>
      </c>
      <c r="O15">
        <v>0</v>
      </c>
      <c r="P15" s="30">
        <v>2</v>
      </c>
      <c r="Q15">
        <v>0</v>
      </c>
      <c r="R15" s="26">
        <v>0</v>
      </c>
      <c r="S15" s="29">
        <v>6</v>
      </c>
      <c r="T15" s="30">
        <v>1</v>
      </c>
      <c r="U15">
        <v>0</v>
      </c>
      <c r="V15" s="26">
        <v>1008</v>
      </c>
    </row>
    <row r="16" spans="1:22" ht="15">
      <c r="A16" s="158"/>
      <c r="B16" s="42" t="s">
        <v>14</v>
      </c>
      <c r="C16" s="27">
        <v>2</v>
      </c>
      <c r="D16" s="30">
        <v>2</v>
      </c>
      <c r="E16" s="29">
        <v>1</v>
      </c>
      <c r="F16" s="30">
        <v>3</v>
      </c>
      <c r="G16" s="22">
        <v>20</v>
      </c>
      <c r="H16" s="30">
        <v>3</v>
      </c>
      <c r="I16">
        <v>0</v>
      </c>
      <c r="J16" s="26">
        <v>0</v>
      </c>
      <c r="K16">
        <v>0</v>
      </c>
      <c r="L16" s="26">
        <v>0</v>
      </c>
      <c r="M16">
        <v>0</v>
      </c>
      <c r="N16" s="26">
        <v>0</v>
      </c>
      <c r="O16">
        <v>0</v>
      </c>
      <c r="P16" s="26">
        <v>0</v>
      </c>
      <c r="Q16">
        <v>0</v>
      </c>
      <c r="R16" s="26">
        <v>0</v>
      </c>
      <c r="S16" s="29">
        <v>1</v>
      </c>
      <c r="T16" s="26">
        <v>0</v>
      </c>
      <c r="U16">
        <v>0</v>
      </c>
      <c r="V16" s="26">
        <v>32</v>
      </c>
    </row>
    <row r="17" spans="1:22" ht="15">
      <c r="A17" s="158"/>
      <c r="B17" s="42" t="s">
        <v>15</v>
      </c>
      <c r="C17" s="27">
        <v>1</v>
      </c>
      <c r="D17" s="30">
        <v>1</v>
      </c>
      <c r="E17">
        <v>0</v>
      </c>
      <c r="F17" s="30">
        <v>10</v>
      </c>
      <c r="G17" s="29">
        <v>1</v>
      </c>
      <c r="H17" s="28">
        <v>71</v>
      </c>
      <c r="I17">
        <v>0</v>
      </c>
      <c r="J17" s="26">
        <v>0</v>
      </c>
      <c r="K17">
        <v>0</v>
      </c>
      <c r="L17" s="26">
        <v>0</v>
      </c>
      <c r="M17">
        <v>0</v>
      </c>
      <c r="N17" s="26">
        <v>0</v>
      </c>
      <c r="O17">
        <v>0</v>
      </c>
      <c r="P17" s="26">
        <v>0</v>
      </c>
      <c r="Q17">
        <v>0</v>
      </c>
      <c r="R17" s="26">
        <v>0</v>
      </c>
      <c r="S17" s="29">
        <v>1</v>
      </c>
      <c r="T17" s="30">
        <v>1</v>
      </c>
      <c r="U17">
        <v>0</v>
      </c>
      <c r="V17" s="26">
        <v>86</v>
      </c>
    </row>
    <row r="18" spans="1:22" ht="15">
      <c r="A18" s="158"/>
      <c r="B18" s="42" t="s">
        <v>16</v>
      </c>
      <c r="C18">
        <v>0</v>
      </c>
      <c r="D18" s="30">
        <v>3</v>
      </c>
      <c r="E18" s="29">
        <v>1</v>
      </c>
      <c r="F18" s="30">
        <v>2</v>
      </c>
      <c r="G18" s="29">
        <v>1</v>
      </c>
      <c r="H18" s="26">
        <v>0</v>
      </c>
      <c r="I18" s="22">
        <v>121</v>
      </c>
      <c r="J18" s="30">
        <v>1</v>
      </c>
      <c r="K18">
        <v>0</v>
      </c>
      <c r="L18" s="26">
        <v>0</v>
      </c>
      <c r="M18">
        <v>0</v>
      </c>
      <c r="N18" s="26">
        <v>0</v>
      </c>
      <c r="O18">
        <v>0</v>
      </c>
      <c r="P18" s="26">
        <v>0</v>
      </c>
      <c r="Q18">
        <v>0</v>
      </c>
      <c r="R18" s="26">
        <v>0</v>
      </c>
      <c r="S18">
        <v>0</v>
      </c>
      <c r="T18" s="26">
        <v>0</v>
      </c>
      <c r="U18">
        <v>0</v>
      </c>
      <c r="V18" s="26">
        <v>129</v>
      </c>
    </row>
    <row r="19" spans="1:22" ht="15">
      <c r="A19" s="158"/>
      <c r="B19" s="44" t="s">
        <v>21</v>
      </c>
      <c r="C19">
        <v>0</v>
      </c>
      <c r="D19" s="30">
        <v>3</v>
      </c>
      <c r="E19">
        <v>0</v>
      </c>
      <c r="F19" s="30">
        <v>2</v>
      </c>
      <c r="G19">
        <v>0</v>
      </c>
      <c r="H19" s="26">
        <v>0</v>
      </c>
      <c r="I19" s="29">
        <v>1</v>
      </c>
      <c r="J19" s="28">
        <v>19</v>
      </c>
      <c r="K19">
        <v>0</v>
      </c>
      <c r="L19" s="26">
        <v>0</v>
      </c>
      <c r="M19">
        <v>0</v>
      </c>
      <c r="N19" s="26">
        <v>0</v>
      </c>
      <c r="O19">
        <v>0</v>
      </c>
      <c r="P19" s="26">
        <v>0</v>
      </c>
      <c r="Q19">
        <v>0</v>
      </c>
      <c r="R19" s="26">
        <v>0</v>
      </c>
      <c r="S19">
        <v>0</v>
      </c>
      <c r="T19" s="26">
        <v>1</v>
      </c>
      <c r="U19">
        <v>0</v>
      </c>
      <c r="V19" s="26">
        <v>26</v>
      </c>
    </row>
    <row r="20" spans="1:22" ht="15">
      <c r="A20" s="158"/>
      <c r="B20" s="42" t="s">
        <v>22</v>
      </c>
      <c r="C20">
        <v>0</v>
      </c>
      <c r="D20" s="30">
        <v>1</v>
      </c>
      <c r="E20">
        <v>0</v>
      </c>
      <c r="F20" s="30">
        <v>2</v>
      </c>
      <c r="G20">
        <v>0</v>
      </c>
      <c r="H20" s="26">
        <v>0</v>
      </c>
      <c r="I20">
        <v>0</v>
      </c>
      <c r="J20" s="26">
        <v>0</v>
      </c>
      <c r="K20" s="22">
        <v>64</v>
      </c>
      <c r="L20" s="26">
        <v>0</v>
      </c>
      <c r="M20">
        <v>0</v>
      </c>
      <c r="N20" s="26">
        <v>0</v>
      </c>
      <c r="O20">
        <v>0</v>
      </c>
      <c r="P20" s="26">
        <v>0</v>
      </c>
      <c r="Q20">
        <v>0</v>
      </c>
      <c r="R20" s="26">
        <v>0</v>
      </c>
      <c r="S20">
        <v>0</v>
      </c>
      <c r="T20" s="26">
        <v>0</v>
      </c>
      <c r="U20">
        <v>0</v>
      </c>
      <c r="V20" s="26">
        <v>67</v>
      </c>
    </row>
    <row r="21" spans="1:22" ht="15">
      <c r="A21" s="158"/>
      <c r="B21" s="42" t="s">
        <v>23</v>
      </c>
      <c r="C21">
        <v>0</v>
      </c>
      <c r="D21" s="26">
        <v>0</v>
      </c>
      <c r="E21" s="29">
        <v>1</v>
      </c>
      <c r="F21" s="26">
        <v>0</v>
      </c>
      <c r="G21">
        <v>0</v>
      </c>
      <c r="H21" s="26">
        <v>0</v>
      </c>
      <c r="I21">
        <v>0</v>
      </c>
      <c r="J21" s="26">
        <v>0</v>
      </c>
      <c r="K21">
        <v>0</v>
      </c>
      <c r="L21" s="28">
        <v>45</v>
      </c>
      <c r="M21">
        <v>0</v>
      </c>
      <c r="N21" s="26">
        <v>0</v>
      </c>
      <c r="O21">
        <v>0</v>
      </c>
      <c r="P21" s="26">
        <v>0</v>
      </c>
      <c r="Q21">
        <v>0</v>
      </c>
      <c r="R21" s="26">
        <v>0</v>
      </c>
      <c r="S21">
        <v>0</v>
      </c>
      <c r="T21" s="26">
        <v>0</v>
      </c>
      <c r="U21">
        <v>0</v>
      </c>
      <c r="V21" s="26">
        <v>46</v>
      </c>
    </row>
    <row r="22" spans="1:22" ht="15">
      <c r="A22" s="158"/>
      <c r="B22" s="42" t="s">
        <v>32</v>
      </c>
      <c r="C22">
        <v>0</v>
      </c>
      <c r="D22" s="30">
        <v>4</v>
      </c>
      <c r="E22" s="29">
        <v>1</v>
      </c>
      <c r="F22" s="26">
        <v>0</v>
      </c>
      <c r="G22">
        <v>0</v>
      </c>
      <c r="H22" s="26">
        <v>0</v>
      </c>
      <c r="I22">
        <v>0</v>
      </c>
      <c r="J22" s="26">
        <v>0</v>
      </c>
      <c r="K22">
        <v>0</v>
      </c>
      <c r="L22" s="26">
        <v>0</v>
      </c>
      <c r="M22" s="22">
        <v>128</v>
      </c>
      <c r="N22" s="26">
        <v>0</v>
      </c>
      <c r="O22">
        <v>0</v>
      </c>
      <c r="P22" s="26">
        <v>0</v>
      </c>
      <c r="Q22">
        <v>0</v>
      </c>
      <c r="R22" s="26">
        <v>0</v>
      </c>
      <c r="S22">
        <v>0</v>
      </c>
      <c r="T22" s="26">
        <v>0</v>
      </c>
      <c r="U22">
        <v>0</v>
      </c>
      <c r="V22" s="26">
        <v>133</v>
      </c>
    </row>
    <row r="23" spans="1:22" ht="15">
      <c r="A23" s="158"/>
      <c r="B23" s="42" t="s">
        <v>25</v>
      </c>
      <c r="C23">
        <v>0</v>
      </c>
      <c r="D23" s="26">
        <v>0</v>
      </c>
      <c r="E23">
        <v>0</v>
      </c>
      <c r="F23" s="26">
        <v>0</v>
      </c>
      <c r="G23">
        <v>0</v>
      </c>
      <c r="H23" s="26">
        <v>0</v>
      </c>
      <c r="I23">
        <v>0</v>
      </c>
      <c r="J23" s="26">
        <v>0</v>
      </c>
      <c r="K23">
        <v>0</v>
      </c>
      <c r="L23" s="26">
        <v>0</v>
      </c>
      <c r="M23">
        <v>0</v>
      </c>
      <c r="N23" s="28">
        <v>16</v>
      </c>
      <c r="O23">
        <v>0</v>
      </c>
      <c r="P23" s="26">
        <v>0</v>
      </c>
      <c r="Q23">
        <v>0</v>
      </c>
      <c r="R23" s="26">
        <v>0</v>
      </c>
      <c r="S23">
        <v>0</v>
      </c>
      <c r="T23" s="26">
        <v>0</v>
      </c>
      <c r="U23">
        <v>0</v>
      </c>
      <c r="V23" s="26">
        <v>16</v>
      </c>
    </row>
    <row r="24" spans="1:22" ht="15">
      <c r="A24" s="158"/>
      <c r="B24" s="42" t="s">
        <v>26</v>
      </c>
      <c r="C24">
        <v>0</v>
      </c>
      <c r="D24" s="26">
        <v>0</v>
      </c>
      <c r="E24" s="29">
        <v>1</v>
      </c>
      <c r="F24" s="30">
        <v>2</v>
      </c>
      <c r="G24">
        <v>0</v>
      </c>
      <c r="H24" s="26">
        <v>0</v>
      </c>
      <c r="I24">
        <v>0</v>
      </c>
      <c r="J24" s="26">
        <v>0</v>
      </c>
      <c r="K24">
        <v>0</v>
      </c>
      <c r="L24" s="26">
        <v>0</v>
      </c>
      <c r="M24">
        <v>0</v>
      </c>
      <c r="N24" s="26">
        <v>0</v>
      </c>
      <c r="O24" s="22">
        <v>13</v>
      </c>
      <c r="P24" s="26">
        <v>0</v>
      </c>
      <c r="Q24">
        <v>0</v>
      </c>
      <c r="R24" s="26">
        <v>0</v>
      </c>
      <c r="S24">
        <v>0</v>
      </c>
      <c r="T24" s="26">
        <v>0</v>
      </c>
      <c r="U24">
        <v>0</v>
      </c>
      <c r="V24" s="26">
        <v>16</v>
      </c>
    </row>
    <row r="25" spans="1:22" ht="15">
      <c r="A25" s="158"/>
      <c r="B25" s="44" t="s">
        <v>33</v>
      </c>
      <c r="C25" s="27">
        <v>2</v>
      </c>
      <c r="D25" s="30">
        <v>3</v>
      </c>
      <c r="E25" s="29">
        <v>4</v>
      </c>
      <c r="F25" s="26">
        <v>8</v>
      </c>
      <c r="G25">
        <v>0</v>
      </c>
      <c r="H25" s="30">
        <v>1</v>
      </c>
      <c r="I25" s="29">
        <v>1</v>
      </c>
      <c r="J25" s="26">
        <v>0</v>
      </c>
      <c r="K25">
        <v>0</v>
      </c>
      <c r="L25" s="26">
        <v>0</v>
      </c>
      <c r="M25">
        <v>0</v>
      </c>
      <c r="N25" s="26">
        <v>0</v>
      </c>
      <c r="O25">
        <v>0</v>
      </c>
      <c r="P25" s="28">
        <v>1</v>
      </c>
      <c r="Q25">
        <v>0</v>
      </c>
      <c r="R25" s="26">
        <v>0</v>
      </c>
      <c r="S25">
        <v>0</v>
      </c>
      <c r="T25" s="26">
        <v>0</v>
      </c>
      <c r="U25">
        <v>0</v>
      </c>
      <c r="V25" s="26">
        <v>20</v>
      </c>
    </row>
    <row r="26" spans="1:22" ht="15">
      <c r="A26" s="158"/>
      <c r="B26" s="42" t="s">
        <v>17</v>
      </c>
      <c r="C26">
        <v>0</v>
      </c>
      <c r="D26" s="26">
        <v>0</v>
      </c>
      <c r="E26">
        <v>0</v>
      </c>
      <c r="F26" s="26">
        <v>0</v>
      </c>
      <c r="G26">
        <v>0</v>
      </c>
      <c r="H26" s="26">
        <v>0</v>
      </c>
      <c r="I26">
        <v>0</v>
      </c>
      <c r="J26" s="26">
        <v>0</v>
      </c>
      <c r="K26">
        <v>0</v>
      </c>
      <c r="L26" s="26">
        <v>0</v>
      </c>
      <c r="M26">
        <v>0</v>
      </c>
      <c r="N26" s="26">
        <v>0</v>
      </c>
      <c r="O26">
        <v>0</v>
      </c>
      <c r="P26" s="26">
        <v>0</v>
      </c>
      <c r="Q26" s="22">
        <v>1</v>
      </c>
      <c r="R26" s="26">
        <v>0</v>
      </c>
      <c r="S26">
        <v>0</v>
      </c>
      <c r="T26" s="26">
        <v>0</v>
      </c>
      <c r="U26">
        <v>0</v>
      </c>
      <c r="V26" s="26">
        <v>1</v>
      </c>
    </row>
    <row r="27" spans="1:22" ht="15">
      <c r="A27" s="158"/>
      <c r="B27" s="42" t="s">
        <v>18</v>
      </c>
      <c r="C27" s="27">
        <v>1</v>
      </c>
      <c r="D27" s="26">
        <v>0</v>
      </c>
      <c r="E27">
        <v>0</v>
      </c>
      <c r="F27" s="26">
        <v>0</v>
      </c>
      <c r="G27">
        <v>0</v>
      </c>
      <c r="H27" s="30">
        <v>1</v>
      </c>
      <c r="I27">
        <v>0</v>
      </c>
      <c r="J27" s="26">
        <v>0</v>
      </c>
      <c r="K27">
        <v>0</v>
      </c>
      <c r="L27" s="26">
        <v>0</v>
      </c>
      <c r="M27">
        <v>0</v>
      </c>
      <c r="N27" s="26">
        <v>0</v>
      </c>
      <c r="O27">
        <v>0</v>
      </c>
      <c r="P27" s="26">
        <v>0</v>
      </c>
      <c r="Q27">
        <v>0</v>
      </c>
      <c r="R27" s="28">
        <v>3</v>
      </c>
      <c r="S27">
        <v>0</v>
      </c>
      <c r="T27" s="26">
        <v>0</v>
      </c>
      <c r="U27">
        <v>0</v>
      </c>
      <c r="V27" s="26">
        <v>5</v>
      </c>
    </row>
    <row r="28" spans="1:22" ht="15">
      <c r="A28" s="158"/>
      <c r="B28" s="42" t="s">
        <v>19</v>
      </c>
      <c r="C28">
        <v>0</v>
      </c>
      <c r="D28" s="26">
        <v>0</v>
      </c>
      <c r="E28">
        <v>0</v>
      </c>
      <c r="F28" s="30">
        <v>2</v>
      </c>
      <c r="G28">
        <v>0</v>
      </c>
      <c r="H28" s="26">
        <v>0</v>
      </c>
      <c r="I28">
        <v>0</v>
      </c>
      <c r="J28" s="26">
        <v>0</v>
      </c>
      <c r="K28">
        <v>0</v>
      </c>
      <c r="L28" s="26">
        <v>0</v>
      </c>
      <c r="M28">
        <v>0</v>
      </c>
      <c r="N28" s="26">
        <v>0</v>
      </c>
      <c r="O28">
        <v>0</v>
      </c>
      <c r="P28" s="26">
        <v>0</v>
      </c>
      <c r="Q28">
        <v>0</v>
      </c>
      <c r="R28" s="26">
        <v>0</v>
      </c>
      <c r="S28" s="22">
        <v>12</v>
      </c>
      <c r="T28" s="26">
        <v>0</v>
      </c>
      <c r="U28">
        <v>0</v>
      </c>
      <c r="V28" s="26">
        <v>14</v>
      </c>
    </row>
    <row r="29" spans="1:22" ht="15">
      <c r="A29" s="158"/>
      <c r="B29" s="44" t="s">
        <v>20</v>
      </c>
      <c r="C29" s="27">
        <v>9</v>
      </c>
      <c r="D29" s="30">
        <v>1</v>
      </c>
      <c r="E29" s="29">
        <v>8</v>
      </c>
      <c r="F29" s="30">
        <v>13</v>
      </c>
      <c r="G29" s="29">
        <v>1</v>
      </c>
      <c r="H29" s="30">
        <v>2</v>
      </c>
      <c r="I29" s="29">
        <v>1</v>
      </c>
      <c r="J29" s="26">
        <v>0</v>
      </c>
      <c r="K29">
        <v>0</v>
      </c>
      <c r="L29" s="26">
        <v>0</v>
      </c>
      <c r="M29">
        <v>0</v>
      </c>
      <c r="N29" s="26">
        <v>0</v>
      </c>
      <c r="O29">
        <v>0</v>
      </c>
      <c r="P29" s="26">
        <v>0</v>
      </c>
      <c r="Q29">
        <v>0</v>
      </c>
      <c r="R29" s="26">
        <v>0</v>
      </c>
      <c r="S29">
        <v>0</v>
      </c>
      <c r="T29" s="28">
        <v>29</v>
      </c>
      <c r="U29">
        <v>0</v>
      </c>
      <c r="V29" s="26">
        <v>64</v>
      </c>
    </row>
    <row r="30" spans="1:22" ht="15">
      <c r="A30" s="158"/>
      <c r="B30" s="44" t="s">
        <v>28</v>
      </c>
      <c r="C30">
        <v>0</v>
      </c>
      <c r="D30" s="26">
        <v>0</v>
      </c>
      <c r="E30" s="25">
        <v>1</v>
      </c>
      <c r="F30" s="31">
        <v>2</v>
      </c>
      <c r="G30">
        <v>0</v>
      </c>
      <c r="H30" s="26">
        <v>0</v>
      </c>
      <c r="I30">
        <v>0</v>
      </c>
      <c r="J30" s="26">
        <v>0</v>
      </c>
      <c r="K30">
        <v>0</v>
      </c>
      <c r="L30" s="26">
        <v>0</v>
      </c>
      <c r="M30">
        <v>0</v>
      </c>
      <c r="N30" s="26">
        <v>0</v>
      </c>
      <c r="O30">
        <v>0</v>
      </c>
      <c r="P30" s="26">
        <v>0</v>
      </c>
      <c r="Q30">
        <v>0</v>
      </c>
      <c r="R30" s="26">
        <v>0</v>
      </c>
      <c r="S30">
        <v>0</v>
      </c>
      <c r="T30" s="26">
        <v>0</v>
      </c>
      <c r="U30" s="22">
        <v>18</v>
      </c>
      <c r="V30" s="26">
        <v>21</v>
      </c>
    </row>
    <row r="31" spans="1:22" ht="15.75" thickBot="1">
      <c r="A31" s="32"/>
      <c r="B31" s="33" t="s">
        <v>29</v>
      </c>
      <c r="C31" s="32">
        <v>584</v>
      </c>
      <c r="D31" s="33">
        <v>593</v>
      </c>
      <c r="E31" s="32">
        <v>598</v>
      </c>
      <c r="F31" s="33">
        <v>1790</v>
      </c>
      <c r="G31" s="32">
        <v>49</v>
      </c>
      <c r="H31" s="33">
        <v>186</v>
      </c>
      <c r="I31" s="32">
        <v>238</v>
      </c>
      <c r="J31" s="33">
        <v>28</v>
      </c>
      <c r="K31" s="32">
        <v>69</v>
      </c>
      <c r="L31" s="33">
        <v>50</v>
      </c>
      <c r="M31" s="32">
        <v>133</v>
      </c>
      <c r="N31" s="33">
        <v>18</v>
      </c>
      <c r="O31" s="32">
        <v>19</v>
      </c>
      <c r="P31" s="33">
        <v>6</v>
      </c>
      <c r="Q31" s="32">
        <v>1</v>
      </c>
      <c r="R31" s="33">
        <v>5</v>
      </c>
      <c r="S31" s="32">
        <v>26</v>
      </c>
      <c r="T31" s="33">
        <v>64</v>
      </c>
      <c r="U31" s="32">
        <v>27</v>
      </c>
      <c r="V31" s="33">
        <v>4484</v>
      </c>
    </row>
    <row r="32" ht="15.75" thickTop="1"/>
    <row r="33" spans="2:3" ht="15">
      <c r="B33" s="34" t="s">
        <v>34</v>
      </c>
      <c r="C33" s="22"/>
    </row>
    <row r="34" spans="2:3" ht="15">
      <c r="B34" s="34" t="s">
        <v>35</v>
      </c>
      <c r="C34" s="35"/>
    </row>
    <row r="35" spans="2:3" ht="15">
      <c r="B35" s="36" t="s">
        <v>36</v>
      </c>
      <c r="C35" s="37"/>
    </row>
    <row r="36" spans="2:3" ht="15">
      <c r="B36" s="36" t="s">
        <v>37</v>
      </c>
      <c r="C36" s="29"/>
    </row>
    <row r="37" spans="2:3" ht="15">
      <c r="B37" s="36" t="s">
        <v>114</v>
      </c>
      <c r="C37" s="38"/>
    </row>
    <row r="38" ht="15">
      <c r="B38" s="36"/>
    </row>
    <row r="39" spans="1:22" ht="15">
      <c r="A39" s="128" t="s">
        <v>83</v>
      </c>
      <c r="B39" s="36"/>
      <c r="C39" s="155" t="s">
        <v>2</v>
      </c>
      <c r="D39" s="156"/>
      <c r="E39" s="156"/>
      <c r="F39" s="156"/>
      <c r="G39" s="156"/>
      <c r="H39" s="156"/>
      <c r="I39" s="156"/>
      <c r="J39" s="156"/>
      <c r="K39" s="156"/>
      <c r="L39" s="156"/>
      <c r="M39" s="156"/>
      <c r="N39" s="156"/>
      <c r="O39" s="156"/>
      <c r="P39" s="156"/>
      <c r="Q39" s="156"/>
      <c r="R39" s="156"/>
      <c r="S39" s="156"/>
      <c r="T39" s="156"/>
      <c r="U39" s="156"/>
      <c r="V39" s="157"/>
    </row>
    <row r="40" spans="3:22" ht="51.75">
      <c r="C40" s="45" t="s">
        <v>30</v>
      </c>
      <c r="D40" s="46" t="s">
        <v>31</v>
      </c>
      <c r="E40" s="48" t="s">
        <v>12</v>
      </c>
      <c r="F40" s="47" t="s">
        <v>13</v>
      </c>
      <c r="G40" s="48" t="s">
        <v>14</v>
      </c>
      <c r="H40" s="47" t="s">
        <v>15</v>
      </c>
      <c r="I40" s="48" t="s">
        <v>16</v>
      </c>
      <c r="J40" s="46" t="s">
        <v>21</v>
      </c>
      <c r="K40" s="48" t="s">
        <v>22</v>
      </c>
      <c r="L40" s="47" t="s">
        <v>23</v>
      </c>
      <c r="M40" s="48" t="s">
        <v>32</v>
      </c>
      <c r="N40" s="122" t="s">
        <v>25</v>
      </c>
      <c r="O40" s="47" t="s">
        <v>26</v>
      </c>
      <c r="P40" s="45" t="s">
        <v>33</v>
      </c>
      <c r="Q40" s="47" t="s">
        <v>17</v>
      </c>
      <c r="R40" s="48" t="s">
        <v>18</v>
      </c>
      <c r="S40" s="72" t="s">
        <v>19</v>
      </c>
      <c r="T40" s="45" t="s">
        <v>20</v>
      </c>
      <c r="U40" s="121" t="s">
        <v>28</v>
      </c>
      <c r="V40" s="48" t="s">
        <v>29</v>
      </c>
    </row>
    <row r="41" spans="1:22" ht="15" customHeight="1">
      <c r="A41" s="159" t="s">
        <v>1</v>
      </c>
      <c r="B41" s="125" t="s">
        <v>30</v>
      </c>
      <c r="C41" s="100">
        <f>C12/$V$31*100</f>
        <v>11.685994647636038</v>
      </c>
      <c r="D41" s="118">
        <f aca="true" t="shared" si="0" ref="D41:R41">D12/$V$31*100</f>
        <v>6.400535236396075</v>
      </c>
      <c r="E41" s="100">
        <f t="shared" si="0"/>
        <v>3.9250669045495097</v>
      </c>
      <c r="F41" s="118">
        <f t="shared" si="0"/>
        <v>15.81177520071365</v>
      </c>
      <c r="G41" s="100">
        <f t="shared" si="0"/>
        <v>0.31222123104371097</v>
      </c>
      <c r="H41" s="118">
        <f t="shared" si="0"/>
        <v>1.4495985727029437</v>
      </c>
      <c r="I41" s="100">
        <f t="shared" si="0"/>
        <v>2.11864406779661</v>
      </c>
      <c r="J41" s="118">
        <f t="shared" si="0"/>
        <v>0.08920606601248886</v>
      </c>
      <c r="K41" s="100">
        <f t="shared" si="0"/>
        <v>0.11150758251561106</v>
      </c>
      <c r="L41" s="118">
        <f t="shared" si="0"/>
        <v>0.11150758251561106</v>
      </c>
      <c r="M41" s="100">
        <f t="shared" si="0"/>
        <v>0.11150758251561106</v>
      </c>
      <c r="N41" s="118">
        <f t="shared" si="0"/>
        <v>0.04460303300624443</v>
      </c>
      <c r="O41" s="115">
        <f t="shared" si="0"/>
        <v>0.11150758251561106</v>
      </c>
      <c r="P41" s="118">
        <f t="shared" si="0"/>
        <v>0.04460303300624443</v>
      </c>
      <c r="Q41" s="115">
        <f t="shared" si="0"/>
        <v>0</v>
      </c>
      <c r="R41" s="118">
        <f t="shared" si="0"/>
        <v>0.022301516503122214</v>
      </c>
      <c r="S41" s="115">
        <f>S12/$V$31*100</f>
        <v>0.11150758251561106</v>
      </c>
      <c r="T41" s="118">
        <f>T12/$V$31*100</f>
        <v>0.5575379125780553</v>
      </c>
      <c r="U41" s="115">
        <f>U12/$V$31*100</f>
        <v>0.20071364852809992</v>
      </c>
      <c r="V41" s="120">
        <f>V12/$V$31*100</f>
        <v>43.22033898305085</v>
      </c>
    </row>
    <row r="42" spans="1:22" ht="15">
      <c r="A42" s="160"/>
      <c r="B42" s="126" t="s">
        <v>31</v>
      </c>
      <c r="C42" s="100">
        <f aca="true" t="shared" si="1" ref="C42:R60">C13/$V$31*100</f>
        <v>0.5575379125780553</v>
      </c>
      <c r="D42" s="118">
        <f t="shared" si="1"/>
        <v>6.15521855486173</v>
      </c>
      <c r="E42" s="100">
        <f t="shared" si="1"/>
        <v>0.40142729705619984</v>
      </c>
      <c r="F42" s="118">
        <f t="shared" si="1"/>
        <v>1.7395182872435324</v>
      </c>
      <c r="G42" s="100">
        <f t="shared" si="1"/>
        <v>0.11150758251561106</v>
      </c>
      <c r="H42" s="118">
        <f t="shared" si="1"/>
        <v>0.3791257805530776</v>
      </c>
      <c r="I42" s="100">
        <f t="shared" si="1"/>
        <v>0.31222123104371097</v>
      </c>
      <c r="J42" s="118">
        <f t="shared" si="1"/>
        <v>0.06690454950936663</v>
      </c>
      <c r="K42" s="100">
        <f t="shared" si="1"/>
        <v>0</v>
      </c>
      <c r="L42" s="118">
        <f t="shared" si="1"/>
        <v>0</v>
      </c>
      <c r="M42" s="100">
        <f t="shared" si="1"/>
        <v>0</v>
      </c>
      <c r="N42" s="118">
        <f t="shared" si="1"/>
        <v>0</v>
      </c>
      <c r="O42" s="100">
        <f t="shared" si="1"/>
        <v>0.022301516503122214</v>
      </c>
      <c r="P42" s="118">
        <f t="shared" si="1"/>
        <v>0.022301516503122214</v>
      </c>
      <c r="Q42" s="100">
        <f t="shared" si="1"/>
        <v>0</v>
      </c>
      <c r="R42" s="118">
        <f t="shared" si="1"/>
        <v>0.022301516503122214</v>
      </c>
      <c r="S42" s="100">
        <f>S13/$V$31*100</f>
        <v>0.022301516503122214</v>
      </c>
      <c r="T42" s="118">
        <f aca="true" t="shared" si="2" ref="S42:V60">T13/$V$31*100</f>
        <v>0.15611061552185548</v>
      </c>
      <c r="U42" s="100">
        <f t="shared" si="2"/>
        <v>0</v>
      </c>
      <c r="V42" s="56">
        <f t="shared" si="2"/>
        <v>9.96877787689563</v>
      </c>
    </row>
    <row r="43" spans="1:22" ht="15">
      <c r="A43" s="160"/>
      <c r="B43" s="127" t="s">
        <v>12</v>
      </c>
      <c r="C43" s="100">
        <f t="shared" si="1"/>
        <v>0.04460303300624443</v>
      </c>
      <c r="D43" s="118">
        <f t="shared" si="1"/>
        <v>0.11150758251561106</v>
      </c>
      <c r="E43" s="100">
        <f t="shared" si="1"/>
        <v>8.429973238180196</v>
      </c>
      <c r="F43" s="118">
        <f t="shared" si="1"/>
        <v>0.5798394290811775</v>
      </c>
      <c r="G43" s="100">
        <f t="shared" si="1"/>
        <v>0</v>
      </c>
      <c r="H43" s="118">
        <f t="shared" si="1"/>
        <v>0</v>
      </c>
      <c r="I43" s="100">
        <f t="shared" si="1"/>
        <v>0.06690454950936663</v>
      </c>
      <c r="J43" s="118">
        <f t="shared" si="1"/>
        <v>0.022301516503122214</v>
      </c>
      <c r="K43" s="100">
        <f t="shared" si="1"/>
        <v>0</v>
      </c>
      <c r="L43" s="118">
        <f t="shared" si="1"/>
        <v>0</v>
      </c>
      <c r="M43" s="100">
        <f t="shared" si="1"/>
        <v>0</v>
      </c>
      <c r="N43" s="118">
        <f t="shared" si="1"/>
        <v>0</v>
      </c>
      <c r="O43" s="100">
        <f t="shared" si="1"/>
        <v>0</v>
      </c>
      <c r="P43" s="118">
        <f t="shared" si="1"/>
        <v>0</v>
      </c>
      <c r="Q43" s="100">
        <f t="shared" si="1"/>
        <v>0</v>
      </c>
      <c r="R43" s="118">
        <f t="shared" si="1"/>
        <v>0</v>
      </c>
      <c r="S43" s="100">
        <f t="shared" si="2"/>
        <v>0</v>
      </c>
      <c r="T43" s="118">
        <f t="shared" si="2"/>
        <v>0</v>
      </c>
      <c r="U43" s="100">
        <f t="shared" si="2"/>
        <v>0</v>
      </c>
      <c r="V43" s="56">
        <f t="shared" si="2"/>
        <v>9.255129348795718</v>
      </c>
    </row>
    <row r="44" spans="1:24" ht="15">
      <c r="A44" s="160"/>
      <c r="B44" s="127" t="s">
        <v>13</v>
      </c>
      <c r="C44" s="100">
        <f t="shared" si="1"/>
        <v>0.40142729705619984</v>
      </c>
      <c r="D44" s="118">
        <f t="shared" si="1"/>
        <v>0.15611061552185548</v>
      </c>
      <c r="E44" s="100">
        <f t="shared" si="1"/>
        <v>0.17841213202497772</v>
      </c>
      <c r="F44" s="118">
        <f t="shared" si="1"/>
        <v>20.76271186440678</v>
      </c>
      <c r="G44" s="100">
        <f t="shared" si="1"/>
        <v>0.15611061552185548</v>
      </c>
      <c r="H44" s="118">
        <f t="shared" si="1"/>
        <v>0.5798394290811775</v>
      </c>
      <c r="I44" s="100">
        <f t="shared" si="1"/>
        <v>0.04460303300624443</v>
      </c>
      <c r="J44" s="118">
        <f t="shared" si="1"/>
        <v>0</v>
      </c>
      <c r="K44" s="100">
        <f t="shared" si="1"/>
        <v>0</v>
      </c>
      <c r="L44" s="118">
        <f t="shared" si="1"/>
        <v>0</v>
      </c>
      <c r="M44" s="100">
        <f t="shared" si="1"/>
        <v>0</v>
      </c>
      <c r="N44" s="118">
        <f t="shared" si="1"/>
        <v>0</v>
      </c>
      <c r="O44" s="100">
        <f t="shared" si="1"/>
        <v>0</v>
      </c>
      <c r="P44" s="118">
        <f t="shared" si="1"/>
        <v>0.04460303300624443</v>
      </c>
      <c r="Q44" s="100">
        <f t="shared" si="1"/>
        <v>0</v>
      </c>
      <c r="R44" s="118">
        <f t="shared" si="1"/>
        <v>0</v>
      </c>
      <c r="S44" s="100">
        <f t="shared" si="2"/>
        <v>0.13380909901873325</v>
      </c>
      <c r="T44" s="118">
        <f t="shared" si="2"/>
        <v>0.022301516503122214</v>
      </c>
      <c r="U44" s="100">
        <f t="shared" si="2"/>
        <v>0</v>
      </c>
      <c r="V44" s="56">
        <f t="shared" si="2"/>
        <v>22.47992863514719</v>
      </c>
      <c r="W44" s="142"/>
      <c r="X44" s="9"/>
    </row>
    <row r="45" spans="1:22" ht="15">
      <c r="A45" s="160"/>
      <c r="B45" s="127" t="s">
        <v>14</v>
      </c>
      <c r="C45" s="100">
        <f t="shared" si="1"/>
        <v>0.04460303300624443</v>
      </c>
      <c r="D45" s="118">
        <f t="shared" si="1"/>
        <v>0.04460303300624443</v>
      </c>
      <c r="E45" s="100">
        <f t="shared" si="1"/>
        <v>0.022301516503122214</v>
      </c>
      <c r="F45" s="118">
        <f t="shared" si="1"/>
        <v>0.06690454950936663</v>
      </c>
      <c r="G45" s="100">
        <f t="shared" si="1"/>
        <v>0.44603033006244425</v>
      </c>
      <c r="H45" s="118">
        <f t="shared" si="1"/>
        <v>0.06690454950936663</v>
      </c>
      <c r="I45" s="100">
        <f t="shared" si="1"/>
        <v>0</v>
      </c>
      <c r="J45" s="118">
        <f t="shared" si="1"/>
        <v>0</v>
      </c>
      <c r="K45" s="100">
        <f t="shared" si="1"/>
        <v>0</v>
      </c>
      <c r="L45" s="118">
        <f t="shared" si="1"/>
        <v>0</v>
      </c>
      <c r="M45" s="100">
        <f t="shared" si="1"/>
        <v>0</v>
      </c>
      <c r="N45" s="118">
        <f t="shared" si="1"/>
        <v>0</v>
      </c>
      <c r="O45" s="100">
        <f t="shared" si="1"/>
        <v>0</v>
      </c>
      <c r="P45" s="118">
        <f t="shared" si="1"/>
        <v>0</v>
      </c>
      <c r="Q45" s="100">
        <f t="shared" si="1"/>
        <v>0</v>
      </c>
      <c r="R45" s="118">
        <f t="shared" si="1"/>
        <v>0</v>
      </c>
      <c r="S45" s="100">
        <f t="shared" si="2"/>
        <v>0.022301516503122214</v>
      </c>
      <c r="T45" s="118">
        <f t="shared" si="2"/>
        <v>0</v>
      </c>
      <c r="U45" s="100">
        <f t="shared" si="2"/>
        <v>0</v>
      </c>
      <c r="V45" s="56">
        <f t="shared" si="2"/>
        <v>0.7136485280999109</v>
      </c>
    </row>
    <row r="46" spans="1:22" ht="15">
      <c r="A46" s="160"/>
      <c r="B46" s="127" t="s">
        <v>15</v>
      </c>
      <c r="C46" s="100">
        <f t="shared" si="1"/>
        <v>0.022301516503122214</v>
      </c>
      <c r="D46" s="118">
        <f t="shared" si="1"/>
        <v>0.022301516503122214</v>
      </c>
      <c r="E46" s="100">
        <f t="shared" si="1"/>
        <v>0</v>
      </c>
      <c r="F46" s="118">
        <f t="shared" si="1"/>
        <v>0.22301516503122212</v>
      </c>
      <c r="G46" s="100">
        <f t="shared" si="1"/>
        <v>0.022301516503122214</v>
      </c>
      <c r="H46" s="118">
        <f t="shared" si="1"/>
        <v>1.5834076717216772</v>
      </c>
      <c r="I46" s="100">
        <f t="shared" si="1"/>
        <v>0</v>
      </c>
      <c r="J46" s="118">
        <f t="shared" si="1"/>
        <v>0</v>
      </c>
      <c r="K46" s="100">
        <f t="shared" si="1"/>
        <v>0</v>
      </c>
      <c r="L46" s="118">
        <f t="shared" si="1"/>
        <v>0</v>
      </c>
      <c r="M46" s="100">
        <f t="shared" si="1"/>
        <v>0</v>
      </c>
      <c r="N46" s="118">
        <f t="shared" si="1"/>
        <v>0</v>
      </c>
      <c r="O46" s="100">
        <f t="shared" si="1"/>
        <v>0</v>
      </c>
      <c r="P46" s="118">
        <f t="shared" si="1"/>
        <v>0</v>
      </c>
      <c r="Q46" s="100">
        <f t="shared" si="1"/>
        <v>0</v>
      </c>
      <c r="R46" s="118">
        <f t="shared" si="1"/>
        <v>0</v>
      </c>
      <c r="S46" s="100">
        <f t="shared" si="2"/>
        <v>0.022301516503122214</v>
      </c>
      <c r="T46" s="118">
        <f t="shared" si="2"/>
        <v>0.022301516503122214</v>
      </c>
      <c r="U46" s="100">
        <f t="shared" si="2"/>
        <v>0</v>
      </c>
      <c r="V46" s="56">
        <f t="shared" si="2"/>
        <v>1.9179304192685103</v>
      </c>
    </row>
    <row r="47" spans="1:22" ht="15">
      <c r="A47" s="160"/>
      <c r="B47" s="127" t="s">
        <v>16</v>
      </c>
      <c r="C47" s="100">
        <f t="shared" si="1"/>
        <v>0</v>
      </c>
      <c r="D47" s="118">
        <f t="shared" si="1"/>
        <v>0.06690454950936663</v>
      </c>
      <c r="E47" s="100">
        <f t="shared" si="1"/>
        <v>0.022301516503122214</v>
      </c>
      <c r="F47" s="118">
        <f t="shared" si="1"/>
        <v>0.04460303300624443</v>
      </c>
      <c r="G47" s="100">
        <f t="shared" si="1"/>
        <v>0.022301516503122214</v>
      </c>
      <c r="H47" s="118">
        <f t="shared" si="1"/>
        <v>0</v>
      </c>
      <c r="I47" s="100">
        <f t="shared" si="1"/>
        <v>2.6984834968777878</v>
      </c>
      <c r="J47" s="118">
        <f t="shared" si="1"/>
        <v>0.022301516503122214</v>
      </c>
      <c r="K47" s="100">
        <f t="shared" si="1"/>
        <v>0</v>
      </c>
      <c r="L47" s="118">
        <f t="shared" si="1"/>
        <v>0</v>
      </c>
      <c r="M47" s="100">
        <f t="shared" si="1"/>
        <v>0</v>
      </c>
      <c r="N47" s="118">
        <f t="shared" si="1"/>
        <v>0</v>
      </c>
      <c r="O47" s="100">
        <f t="shared" si="1"/>
        <v>0</v>
      </c>
      <c r="P47" s="118">
        <f t="shared" si="1"/>
        <v>0</v>
      </c>
      <c r="Q47" s="100">
        <f t="shared" si="1"/>
        <v>0</v>
      </c>
      <c r="R47" s="118">
        <f t="shared" si="1"/>
        <v>0</v>
      </c>
      <c r="S47" s="100">
        <f t="shared" si="2"/>
        <v>0</v>
      </c>
      <c r="T47" s="118">
        <f t="shared" si="2"/>
        <v>0</v>
      </c>
      <c r="U47" s="100">
        <f t="shared" si="2"/>
        <v>0</v>
      </c>
      <c r="V47" s="56">
        <f t="shared" si="2"/>
        <v>2.8768956289027656</v>
      </c>
    </row>
    <row r="48" spans="1:22" ht="15">
      <c r="A48" s="160"/>
      <c r="B48" s="126" t="s">
        <v>21</v>
      </c>
      <c r="C48" s="100">
        <f t="shared" si="1"/>
        <v>0</v>
      </c>
      <c r="D48" s="118">
        <f t="shared" si="1"/>
        <v>0.06690454950936663</v>
      </c>
      <c r="E48" s="100">
        <f t="shared" si="1"/>
        <v>0</v>
      </c>
      <c r="F48" s="118">
        <f t="shared" si="1"/>
        <v>0.04460303300624443</v>
      </c>
      <c r="G48" s="100">
        <f t="shared" si="1"/>
        <v>0</v>
      </c>
      <c r="H48" s="118">
        <f t="shared" si="1"/>
        <v>0</v>
      </c>
      <c r="I48" s="100">
        <f t="shared" si="1"/>
        <v>0.022301516503122214</v>
      </c>
      <c r="J48" s="118">
        <f t="shared" si="1"/>
        <v>0.423728813559322</v>
      </c>
      <c r="K48" s="100">
        <f t="shared" si="1"/>
        <v>0</v>
      </c>
      <c r="L48" s="118">
        <f t="shared" si="1"/>
        <v>0</v>
      </c>
      <c r="M48" s="100">
        <f t="shared" si="1"/>
        <v>0</v>
      </c>
      <c r="N48" s="118">
        <f t="shared" si="1"/>
        <v>0</v>
      </c>
      <c r="O48" s="100">
        <f t="shared" si="1"/>
        <v>0</v>
      </c>
      <c r="P48" s="118">
        <f t="shared" si="1"/>
        <v>0</v>
      </c>
      <c r="Q48" s="100">
        <f t="shared" si="1"/>
        <v>0</v>
      </c>
      <c r="R48" s="118">
        <f t="shared" si="1"/>
        <v>0</v>
      </c>
      <c r="S48" s="100">
        <f t="shared" si="2"/>
        <v>0</v>
      </c>
      <c r="T48" s="118">
        <f t="shared" si="2"/>
        <v>0.022301516503122214</v>
      </c>
      <c r="U48" s="100">
        <f t="shared" si="2"/>
        <v>0</v>
      </c>
      <c r="V48" s="56">
        <f t="shared" si="2"/>
        <v>0.5798394290811775</v>
      </c>
    </row>
    <row r="49" spans="1:22" ht="15">
      <c r="A49" s="160"/>
      <c r="B49" s="127" t="s">
        <v>22</v>
      </c>
      <c r="C49" s="100">
        <f t="shared" si="1"/>
        <v>0</v>
      </c>
      <c r="D49" s="118">
        <f t="shared" si="1"/>
        <v>0.022301516503122214</v>
      </c>
      <c r="E49" s="100">
        <f t="shared" si="1"/>
        <v>0</v>
      </c>
      <c r="F49" s="118">
        <f t="shared" si="1"/>
        <v>0.04460303300624443</v>
      </c>
      <c r="G49" s="100">
        <f t="shared" si="1"/>
        <v>0</v>
      </c>
      <c r="H49" s="118">
        <f t="shared" si="1"/>
        <v>0</v>
      </c>
      <c r="I49" s="100">
        <f t="shared" si="1"/>
        <v>0</v>
      </c>
      <c r="J49" s="118">
        <f t="shared" si="1"/>
        <v>0</v>
      </c>
      <c r="K49" s="100">
        <f t="shared" si="1"/>
        <v>1.4272970561998217</v>
      </c>
      <c r="L49" s="118">
        <f t="shared" si="1"/>
        <v>0</v>
      </c>
      <c r="M49" s="100">
        <f t="shared" si="1"/>
        <v>0</v>
      </c>
      <c r="N49" s="118">
        <f t="shared" si="1"/>
        <v>0</v>
      </c>
      <c r="O49" s="100">
        <f t="shared" si="1"/>
        <v>0</v>
      </c>
      <c r="P49" s="118">
        <f t="shared" si="1"/>
        <v>0</v>
      </c>
      <c r="Q49" s="100">
        <f t="shared" si="1"/>
        <v>0</v>
      </c>
      <c r="R49" s="118">
        <f t="shared" si="1"/>
        <v>0</v>
      </c>
      <c r="S49" s="100">
        <f t="shared" si="2"/>
        <v>0</v>
      </c>
      <c r="T49" s="118">
        <f t="shared" si="2"/>
        <v>0</v>
      </c>
      <c r="U49" s="100">
        <f t="shared" si="2"/>
        <v>0</v>
      </c>
      <c r="V49" s="56">
        <f t="shared" si="2"/>
        <v>1.4942016057091883</v>
      </c>
    </row>
    <row r="50" spans="1:22" ht="15">
      <c r="A50" s="160"/>
      <c r="B50" s="127" t="s">
        <v>23</v>
      </c>
      <c r="C50" s="100">
        <f t="shared" si="1"/>
        <v>0</v>
      </c>
      <c r="D50" s="118">
        <f t="shared" si="1"/>
        <v>0</v>
      </c>
      <c r="E50" s="100">
        <f t="shared" si="1"/>
        <v>0.022301516503122214</v>
      </c>
      <c r="F50" s="118">
        <f t="shared" si="1"/>
        <v>0</v>
      </c>
      <c r="G50" s="100">
        <f t="shared" si="1"/>
        <v>0</v>
      </c>
      <c r="H50" s="118">
        <f t="shared" si="1"/>
        <v>0</v>
      </c>
      <c r="I50" s="100">
        <f t="shared" si="1"/>
        <v>0</v>
      </c>
      <c r="J50" s="118">
        <f t="shared" si="1"/>
        <v>0</v>
      </c>
      <c r="K50" s="100">
        <f t="shared" si="1"/>
        <v>0</v>
      </c>
      <c r="L50" s="118">
        <f t="shared" si="1"/>
        <v>1.0035682426404995</v>
      </c>
      <c r="M50" s="100">
        <f t="shared" si="1"/>
        <v>0</v>
      </c>
      <c r="N50" s="118">
        <f t="shared" si="1"/>
        <v>0</v>
      </c>
      <c r="O50" s="100">
        <f t="shared" si="1"/>
        <v>0</v>
      </c>
      <c r="P50" s="118">
        <f t="shared" si="1"/>
        <v>0</v>
      </c>
      <c r="Q50" s="100">
        <f t="shared" si="1"/>
        <v>0</v>
      </c>
      <c r="R50" s="118">
        <f t="shared" si="1"/>
        <v>0</v>
      </c>
      <c r="S50" s="100">
        <f t="shared" si="2"/>
        <v>0</v>
      </c>
      <c r="T50" s="118">
        <f t="shared" si="2"/>
        <v>0</v>
      </c>
      <c r="U50" s="100">
        <f t="shared" si="2"/>
        <v>0</v>
      </c>
      <c r="V50" s="56">
        <f t="shared" si="2"/>
        <v>1.0258697591436219</v>
      </c>
    </row>
    <row r="51" spans="1:22" ht="15">
      <c r="A51" s="160"/>
      <c r="B51" s="127" t="s">
        <v>32</v>
      </c>
      <c r="C51" s="100">
        <f t="shared" si="1"/>
        <v>0</v>
      </c>
      <c r="D51" s="118">
        <f t="shared" si="1"/>
        <v>0.08920606601248886</v>
      </c>
      <c r="E51" s="100">
        <f t="shared" si="1"/>
        <v>0.022301516503122214</v>
      </c>
      <c r="F51" s="118">
        <f t="shared" si="1"/>
        <v>0</v>
      </c>
      <c r="G51" s="100">
        <f t="shared" si="1"/>
        <v>0</v>
      </c>
      <c r="H51" s="118">
        <f t="shared" si="1"/>
        <v>0</v>
      </c>
      <c r="I51" s="100">
        <f t="shared" si="1"/>
        <v>0</v>
      </c>
      <c r="J51" s="118">
        <f t="shared" si="1"/>
        <v>0</v>
      </c>
      <c r="K51" s="100">
        <f t="shared" si="1"/>
        <v>0</v>
      </c>
      <c r="L51" s="118">
        <f t="shared" si="1"/>
        <v>0</v>
      </c>
      <c r="M51" s="100">
        <f t="shared" si="1"/>
        <v>2.8545941123996434</v>
      </c>
      <c r="N51" s="118">
        <f t="shared" si="1"/>
        <v>0</v>
      </c>
      <c r="O51" s="100">
        <f t="shared" si="1"/>
        <v>0</v>
      </c>
      <c r="P51" s="118">
        <f t="shared" si="1"/>
        <v>0</v>
      </c>
      <c r="Q51" s="100">
        <f t="shared" si="1"/>
        <v>0</v>
      </c>
      <c r="R51" s="118">
        <f t="shared" si="1"/>
        <v>0</v>
      </c>
      <c r="S51" s="100">
        <f t="shared" si="2"/>
        <v>0</v>
      </c>
      <c r="T51" s="118">
        <f t="shared" si="2"/>
        <v>0</v>
      </c>
      <c r="U51" s="100">
        <f t="shared" si="2"/>
        <v>0</v>
      </c>
      <c r="V51" s="56">
        <f t="shared" si="2"/>
        <v>2.9661016949152543</v>
      </c>
    </row>
    <row r="52" spans="1:22" ht="15">
      <c r="A52" s="160"/>
      <c r="B52" s="127" t="s">
        <v>25</v>
      </c>
      <c r="C52" s="100">
        <f t="shared" si="1"/>
        <v>0</v>
      </c>
      <c r="D52" s="118">
        <f t="shared" si="1"/>
        <v>0</v>
      </c>
      <c r="E52" s="100">
        <f t="shared" si="1"/>
        <v>0</v>
      </c>
      <c r="F52" s="118">
        <f t="shared" si="1"/>
        <v>0</v>
      </c>
      <c r="G52" s="100">
        <f t="shared" si="1"/>
        <v>0</v>
      </c>
      <c r="H52" s="118">
        <f t="shared" si="1"/>
        <v>0</v>
      </c>
      <c r="I52" s="100">
        <f t="shared" si="1"/>
        <v>0</v>
      </c>
      <c r="J52" s="118">
        <f t="shared" si="1"/>
        <v>0</v>
      </c>
      <c r="K52" s="100">
        <f t="shared" si="1"/>
        <v>0</v>
      </c>
      <c r="L52" s="118">
        <f t="shared" si="1"/>
        <v>0</v>
      </c>
      <c r="M52" s="100">
        <f t="shared" si="1"/>
        <v>0</v>
      </c>
      <c r="N52" s="118">
        <f t="shared" si="1"/>
        <v>0.35682426404995543</v>
      </c>
      <c r="O52" s="100">
        <f t="shared" si="1"/>
        <v>0</v>
      </c>
      <c r="P52" s="118">
        <f t="shared" si="1"/>
        <v>0</v>
      </c>
      <c r="Q52" s="100">
        <f t="shared" si="1"/>
        <v>0</v>
      </c>
      <c r="R52" s="118">
        <f t="shared" si="1"/>
        <v>0</v>
      </c>
      <c r="S52" s="100">
        <f t="shared" si="2"/>
        <v>0</v>
      </c>
      <c r="T52" s="118">
        <f t="shared" si="2"/>
        <v>0</v>
      </c>
      <c r="U52" s="100">
        <f t="shared" si="2"/>
        <v>0</v>
      </c>
      <c r="V52" s="56">
        <f t="shared" si="2"/>
        <v>0.35682426404995543</v>
      </c>
    </row>
    <row r="53" spans="1:22" ht="15">
      <c r="A53" s="160"/>
      <c r="B53" s="127" t="s">
        <v>26</v>
      </c>
      <c r="C53" s="100">
        <f t="shared" si="1"/>
        <v>0</v>
      </c>
      <c r="D53" s="118">
        <f t="shared" si="1"/>
        <v>0</v>
      </c>
      <c r="E53" s="100">
        <f t="shared" si="1"/>
        <v>0.022301516503122214</v>
      </c>
      <c r="F53" s="118">
        <f t="shared" si="1"/>
        <v>0.04460303300624443</v>
      </c>
      <c r="G53" s="100">
        <f t="shared" si="1"/>
        <v>0</v>
      </c>
      <c r="H53" s="118">
        <f t="shared" si="1"/>
        <v>0</v>
      </c>
      <c r="I53" s="100">
        <f t="shared" si="1"/>
        <v>0</v>
      </c>
      <c r="J53" s="118">
        <f t="shared" si="1"/>
        <v>0</v>
      </c>
      <c r="K53" s="100">
        <f t="shared" si="1"/>
        <v>0</v>
      </c>
      <c r="L53" s="118">
        <f t="shared" si="1"/>
        <v>0</v>
      </c>
      <c r="M53" s="100">
        <f t="shared" si="1"/>
        <v>0</v>
      </c>
      <c r="N53" s="118">
        <f t="shared" si="1"/>
        <v>0</v>
      </c>
      <c r="O53" s="100">
        <f t="shared" si="1"/>
        <v>0.28991971454058874</v>
      </c>
      <c r="P53" s="118">
        <f t="shared" si="1"/>
        <v>0</v>
      </c>
      <c r="Q53" s="100">
        <f t="shared" si="1"/>
        <v>0</v>
      </c>
      <c r="R53" s="118">
        <f t="shared" si="1"/>
        <v>0</v>
      </c>
      <c r="S53" s="100">
        <f t="shared" si="2"/>
        <v>0</v>
      </c>
      <c r="T53" s="118">
        <f t="shared" si="2"/>
        <v>0</v>
      </c>
      <c r="U53" s="100">
        <f t="shared" si="2"/>
        <v>0</v>
      </c>
      <c r="V53" s="56">
        <f t="shared" si="2"/>
        <v>0.35682426404995543</v>
      </c>
    </row>
    <row r="54" spans="1:22" ht="15">
      <c r="A54" s="160"/>
      <c r="B54" s="126" t="s">
        <v>33</v>
      </c>
      <c r="C54" s="100">
        <f t="shared" si="1"/>
        <v>0.04460303300624443</v>
      </c>
      <c r="D54" s="118">
        <f t="shared" si="1"/>
        <v>0.06690454950936663</v>
      </c>
      <c r="E54" s="100">
        <f t="shared" si="1"/>
        <v>0.08920606601248886</v>
      </c>
      <c r="F54" s="118">
        <f t="shared" si="1"/>
        <v>0.17841213202497772</v>
      </c>
      <c r="G54" s="100">
        <f t="shared" si="1"/>
        <v>0</v>
      </c>
      <c r="H54" s="118">
        <f t="shared" si="1"/>
        <v>0.022301516503122214</v>
      </c>
      <c r="I54" s="100">
        <f t="shared" si="1"/>
        <v>0.022301516503122214</v>
      </c>
      <c r="J54" s="118">
        <f t="shared" si="1"/>
        <v>0</v>
      </c>
      <c r="K54" s="100">
        <f t="shared" si="1"/>
        <v>0</v>
      </c>
      <c r="L54" s="118">
        <f t="shared" si="1"/>
        <v>0</v>
      </c>
      <c r="M54" s="100">
        <f t="shared" si="1"/>
        <v>0</v>
      </c>
      <c r="N54" s="118">
        <f t="shared" si="1"/>
        <v>0</v>
      </c>
      <c r="O54" s="100">
        <f t="shared" si="1"/>
        <v>0</v>
      </c>
      <c r="P54" s="118">
        <f t="shared" si="1"/>
        <v>0.022301516503122214</v>
      </c>
      <c r="Q54" s="100">
        <f t="shared" si="1"/>
        <v>0</v>
      </c>
      <c r="R54" s="118">
        <f t="shared" si="1"/>
        <v>0</v>
      </c>
      <c r="S54" s="100">
        <f t="shared" si="2"/>
        <v>0</v>
      </c>
      <c r="T54" s="118">
        <f t="shared" si="2"/>
        <v>0</v>
      </c>
      <c r="U54" s="100">
        <f t="shared" si="2"/>
        <v>0</v>
      </c>
      <c r="V54" s="56">
        <f t="shared" si="2"/>
        <v>0.44603033006244425</v>
      </c>
    </row>
    <row r="55" spans="1:22" ht="15">
      <c r="A55" s="160"/>
      <c r="B55" s="127" t="s">
        <v>17</v>
      </c>
      <c r="C55" s="100">
        <f t="shared" si="1"/>
        <v>0</v>
      </c>
      <c r="D55" s="118">
        <f t="shared" si="1"/>
        <v>0</v>
      </c>
      <c r="E55" s="100">
        <f t="shared" si="1"/>
        <v>0</v>
      </c>
      <c r="F55" s="118">
        <f t="shared" si="1"/>
        <v>0</v>
      </c>
      <c r="G55" s="100">
        <f t="shared" si="1"/>
        <v>0</v>
      </c>
      <c r="H55" s="118">
        <f t="shared" si="1"/>
        <v>0</v>
      </c>
      <c r="I55" s="100">
        <f t="shared" si="1"/>
        <v>0</v>
      </c>
      <c r="J55" s="118">
        <f t="shared" si="1"/>
        <v>0</v>
      </c>
      <c r="K55" s="100">
        <f t="shared" si="1"/>
        <v>0</v>
      </c>
      <c r="L55" s="118">
        <f t="shared" si="1"/>
        <v>0</v>
      </c>
      <c r="M55" s="100">
        <f t="shared" si="1"/>
        <v>0</v>
      </c>
      <c r="N55" s="118">
        <f t="shared" si="1"/>
        <v>0</v>
      </c>
      <c r="O55" s="100">
        <f t="shared" si="1"/>
        <v>0</v>
      </c>
      <c r="P55" s="118">
        <f t="shared" si="1"/>
        <v>0</v>
      </c>
      <c r="Q55" s="100">
        <f t="shared" si="1"/>
        <v>0.022301516503122214</v>
      </c>
      <c r="R55" s="118">
        <f t="shared" si="1"/>
        <v>0</v>
      </c>
      <c r="S55" s="100">
        <f t="shared" si="2"/>
        <v>0</v>
      </c>
      <c r="T55" s="118">
        <f t="shared" si="2"/>
        <v>0</v>
      </c>
      <c r="U55" s="100">
        <f t="shared" si="2"/>
        <v>0</v>
      </c>
      <c r="V55" s="56">
        <f t="shared" si="2"/>
        <v>0.022301516503122214</v>
      </c>
    </row>
    <row r="56" spans="1:22" ht="15">
      <c r="A56" s="160"/>
      <c r="B56" s="127" t="s">
        <v>18</v>
      </c>
      <c r="C56" s="100">
        <f t="shared" si="1"/>
        <v>0.022301516503122214</v>
      </c>
      <c r="D56" s="118">
        <f t="shared" si="1"/>
        <v>0</v>
      </c>
      <c r="E56" s="100">
        <f t="shared" si="1"/>
        <v>0</v>
      </c>
      <c r="F56" s="118">
        <f t="shared" si="1"/>
        <v>0</v>
      </c>
      <c r="G56" s="100">
        <f t="shared" si="1"/>
        <v>0</v>
      </c>
      <c r="H56" s="118">
        <f t="shared" si="1"/>
        <v>0.022301516503122214</v>
      </c>
      <c r="I56" s="100">
        <f t="shared" si="1"/>
        <v>0</v>
      </c>
      <c r="J56" s="118">
        <f t="shared" si="1"/>
        <v>0</v>
      </c>
      <c r="K56" s="100">
        <f t="shared" si="1"/>
        <v>0</v>
      </c>
      <c r="L56" s="118">
        <f t="shared" si="1"/>
        <v>0</v>
      </c>
      <c r="M56" s="100">
        <f t="shared" si="1"/>
        <v>0</v>
      </c>
      <c r="N56" s="118">
        <f t="shared" si="1"/>
        <v>0</v>
      </c>
      <c r="O56" s="100">
        <f t="shared" si="1"/>
        <v>0</v>
      </c>
      <c r="P56" s="118">
        <f t="shared" si="1"/>
        <v>0</v>
      </c>
      <c r="Q56" s="100">
        <f t="shared" si="1"/>
        <v>0</v>
      </c>
      <c r="R56" s="118">
        <f t="shared" si="1"/>
        <v>0.06690454950936663</v>
      </c>
      <c r="S56" s="100">
        <f t="shared" si="2"/>
        <v>0</v>
      </c>
      <c r="T56" s="118">
        <f t="shared" si="2"/>
        <v>0</v>
      </c>
      <c r="U56" s="100">
        <f t="shared" si="2"/>
        <v>0</v>
      </c>
      <c r="V56" s="56">
        <f t="shared" si="2"/>
        <v>0.11150758251561106</v>
      </c>
    </row>
    <row r="57" spans="1:22" ht="15">
      <c r="A57" s="160"/>
      <c r="B57" s="127" t="s">
        <v>19</v>
      </c>
      <c r="C57" s="100">
        <f t="shared" si="1"/>
        <v>0</v>
      </c>
      <c r="D57" s="118">
        <f t="shared" si="1"/>
        <v>0</v>
      </c>
      <c r="E57" s="100">
        <f t="shared" si="1"/>
        <v>0</v>
      </c>
      <c r="F57" s="118">
        <f t="shared" si="1"/>
        <v>0.04460303300624443</v>
      </c>
      <c r="G57" s="100">
        <f t="shared" si="1"/>
        <v>0</v>
      </c>
      <c r="H57" s="118">
        <f t="shared" si="1"/>
        <v>0</v>
      </c>
      <c r="I57" s="100">
        <f t="shared" si="1"/>
        <v>0</v>
      </c>
      <c r="J57" s="118">
        <f t="shared" si="1"/>
        <v>0</v>
      </c>
      <c r="K57" s="100">
        <f t="shared" si="1"/>
        <v>0</v>
      </c>
      <c r="L57" s="118">
        <f t="shared" si="1"/>
        <v>0</v>
      </c>
      <c r="M57" s="100">
        <f t="shared" si="1"/>
        <v>0</v>
      </c>
      <c r="N57" s="118">
        <f t="shared" si="1"/>
        <v>0</v>
      </c>
      <c r="O57" s="100">
        <f aca="true" t="shared" si="3" ref="D57:R60">O28/$V$31*100</f>
        <v>0</v>
      </c>
      <c r="P57" s="118">
        <f t="shared" si="3"/>
        <v>0</v>
      </c>
      <c r="Q57" s="100">
        <f t="shared" si="3"/>
        <v>0</v>
      </c>
      <c r="R57" s="118">
        <f t="shared" si="3"/>
        <v>0</v>
      </c>
      <c r="S57" s="100">
        <f t="shared" si="2"/>
        <v>0.2676181980374665</v>
      </c>
      <c r="T57" s="118">
        <f t="shared" si="2"/>
        <v>0</v>
      </c>
      <c r="U57" s="100">
        <f t="shared" si="2"/>
        <v>0</v>
      </c>
      <c r="V57" s="56">
        <f t="shared" si="2"/>
        <v>0.31222123104371097</v>
      </c>
    </row>
    <row r="58" spans="1:22" ht="15">
      <c r="A58" s="160"/>
      <c r="B58" s="126" t="s">
        <v>20</v>
      </c>
      <c r="C58" s="100">
        <f t="shared" si="1"/>
        <v>0.20071364852809992</v>
      </c>
      <c r="D58" s="118">
        <f t="shared" si="3"/>
        <v>0.022301516503122214</v>
      </c>
      <c r="E58" s="100">
        <f t="shared" si="3"/>
        <v>0.17841213202497772</v>
      </c>
      <c r="F58" s="118">
        <f t="shared" si="3"/>
        <v>0.28991971454058874</v>
      </c>
      <c r="G58" s="100">
        <f t="shared" si="3"/>
        <v>0.022301516503122214</v>
      </c>
      <c r="H58" s="118">
        <f t="shared" si="3"/>
        <v>0.04460303300624443</v>
      </c>
      <c r="I58" s="100">
        <f t="shared" si="3"/>
        <v>0.022301516503122214</v>
      </c>
      <c r="J58" s="118">
        <f t="shared" si="3"/>
        <v>0</v>
      </c>
      <c r="K58" s="100">
        <f t="shared" si="3"/>
        <v>0</v>
      </c>
      <c r="L58" s="118">
        <f t="shared" si="3"/>
        <v>0</v>
      </c>
      <c r="M58" s="100">
        <f t="shared" si="3"/>
        <v>0</v>
      </c>
      <c r="N58" s="118">
        <f t="shared" si="3"/>
        <v>0</v>
      </c>
      <c r="O58" s="100">
        <f t="shared" si="3"/>
        <v>0</v>
      </c>
      <c r="P58" s="118">
        <f t="shared" si="3"/>
        <v>0</v>
      </c>
      <c r="Q58" s="100">
        <f t="shared" si="3"/>
        <v>0</v>
      </c>
      <c r="R58" s="118">
        <f t="shared" si="3"/>
        <v>0</v>
      </c>
      <c r="S58" s="100">
        <f t="shared" si="2"/>
        <v>0</v>
      </c>
      <c r="T58" s="118">
        <f t="shared" si="2"/>
        <v>0.6467439785905441</v>
      </c>
      <c r="U58" s="100">
        <f t="shared" si="2"/>
        <v>0</v>
      </c>
      <c r="V58" s="56">
        <f t="shared" si="2"/>
        <v>1.4272970561998217</v>
      </c>
    </row>
    <row r="59" spans="1:22" ht="15">
      <c r="A59" s="160"/>
      <c r="B59" s="126" t="s">
        <v>28</v>
      </c>
      <c r="C59" s="100">
        <f t="shared" si="1"/>
        <v>0</v>
      </c>
      <c r="D59" s="118">
        <f t="shared" si="3"/>
        <v>0</v>
      </c>
      <c r="E59" s="100">
        <f t="shared" si="3"/>
        <v>0.022301516503122214</v>
      </c>
      <c r="F59" s="118">
        <f t="shared" si="3"/>
        <v>0.04460303300624443</v>
      </c>
      <c r="G59" s="100">
        <f t="shared" si="3"/>
        <v>0</v>
      </c>
      <c r="H59" s="118">
        <f t="shared" si="3"/>
        <v>0</v>
      </c>
      <c r="I59" s="100">
        <f t="shared" si="3"/>
        <v>0</v>
      </c>
      <c r="J59" s="118">
        <f t="shared" si="3"/>
        <v>0</v>
      </c>
      <c r="K59" s="100">
        <f t="shared" si="3"/>
        <v>0</v>
      </c>
      <c r="L59" s="118">
        <f t="shared" si="3"/>
        <v>0</v>
      </c>
      <c r="M59" s="100">
        <f t="shared" si="3"/>
        <v>0</v>
      </c>
      <c r="N59" s="118">
        <f t="shared" si="3"/>
        <v>0</v>
      </c>
      <c r="O59" s="100">
        <f t="shared" si="3"/>
        <v>0</v>
      </c>
      <c r="P59" s="118">
        <f t="shared" si="3"/>
        <v>0</v>
      </c>
      <c r="Q59" s="100">
        <f t="shared" si="3"/>
        <v>0</v>
      </c>
      <c r="R59" s="118">
        <f t="shared" si="3"/>
        <v>0</v>
      </c>
      <c r="S59" s="100">
        <f t="shared" si="2"/>
        <v>0</v>
      </c>
      <c r="T59" s="118">
        <f t="shared" si="2"/>
        <v>0</v>
      </c>
      <c r="U59" s="100">
        <f t="shared" si="2"/>
        <v>0.40142729705619984</v>
      </c>
      <c r="V59" s="56">
        <f t="shared" si="2"/>
        <v>0.4683318465655665</v>
      </c>
    </row>
    <row r="60" spans="1:22" ht="15.75" thickBot="1">
      <c r="A60" s="98"/>
      <c r="B60" s="58" t="s">
        <v>29</v>
      </c>
      <c r="C60" s="123">
        <f t="shared" si="1"/>
        <v>13.02408563782337</v>
      </c>
      <c r="D60" s="119">
        <f t="shared" si="3"/>
        <v>13.224799286351471</v>
      </c>
      <c r="E60" s="123">
        <f t="shared" si="3"/>
        <v>13.336306868867082</v>
      </c>
      <c r="F60" s="119">
        <f t="shared" si="3"/>
        <v>39.91971454058876</v>
      </c>
      <c r="G60" s="123">
        <f t="shared" si="3"/>
        <v>1.0927743086529884</v>
      </c>
      <c r="H60" s="119">
        <f t="shared" si="3"/>
        <v>4.148082069580732</v>
      </c>
      <c r="I60" s="123">
        <f t="shared" si="3"/>
        <v>5.307760927743087</v>
      </c>
      <c r="J60" s="119">
        <f t="shared" si="3"/>
        <v>0.6244424620874219</v>
      </c>
      <c r="K60" s="123">
        <f t="shared" si="3"/>
        <v>1.5388046387154326</v>
      </c>
      <c r="L60" s="119">
        <f t="shared" si="3"/>
        <v>1.1150758251561106</v>
      </c>
      <c r="M60" s="123">
        <f t="shared" si="3"/>
        <v>2.9661016949152543</v>
      </c>
      <c r="N60" s="119">
        <f t="shared" si="3"/>
        <v>0.40142729705619984</v>
      </c>
      <c r="O60" s="123">
        <f t="shared" si="3"/>
        <v>0.423728813559322</v>
      </c>
      <c r="P60" s="119">
        <f t="shared" si="3"/>
        <v>0.13380909901873325</v>
      </c>
      <c r="Q60" s="123">
        <f t="shared" si="3"/>
        <v>0.022301516503122214</v>
      </c>
      <c r="R60" s="119">
        <f t="shared" si="3"/>
        <v>0.11150758251561106</v>
      </c>
      <c r="S60" s="123">
        <f t="shared" si="2"/>
        <v>0.5798394290811775</v>
      </c>
      <c r="T60" s="119">
        <f t="shared" si="2"/>
        <v>1.4272970561998217</v>
      </c>
      <c r="U60" s="123">
        <f t="shared" si="2"/>
        <v>0.6021409455842998</v>
      </c>
      <c r="V60" s="124">
        <f t="shared" si="2"/>
        <v>100</v>
      </c>
    </row>
    <row r="61" ht="15.75" thickTop="1"/>
  </sheetData>
  <sheetProtection/>
  <mergeCells count="4">
    <mergeCell ref="C10:V10"/>
    <mergeCell ref="A12:A30"/>
    <mergeCell ref="C39:V39"/>
    <mergeCell ref="A41:A59"/>
  </mergeCells>
  <hyperlinks>
    <hyperlink ref="A1" r:id="rId1" display="http://www.brin.ac.uk/figures"/>
  </hyperlinks>
  <printOptions/>
  <pageMargins left="0.7" right="0.7" top="0.75" bottom="0.75" header="0.3" footer="0.3"/>
  <pageSetup horizontalDpi="300" verticalDpi="300" orientation="portrait" paperSize="9" r:id="rId3"/>
  <drawing r:id="rId2"/>
</worksheet>
</file>

<file path=xl/worksheets/sheet3.xml><?xml version="1.0" encoding="utf-8"?>
<worksheet xmlns="http://schemas.openxmlformats.org/spreadsheetml/2006/main" xmlns:r="http://schemas.openxmlformats.org/officeDocument/2006/relationships">
  <dimension ref="A1:V54"/>
  <sheetViews>
    <sheetView showGridLines="0" zoomScalePageLayoutView="0" workbookViewId="0" topLeftCell="A1">
      <selection activeCell="A5" sqref="A5"/>
    </sheetView>
  </sheetViews>
  <sheetFormatPr defaultColWidth="9.140625" defaultRowHeight="15"/>
  <cols>
    <col min="2" max="2" width="41.28125" style="0" bestFit="1" customWidth="1"/>
    <col min="4" max="4" width="8.57421875" style="0" customWidth="1"/>
    <col min="6" max="6" width="8.140625" style="0" customWidth="1"/>
    <col min="9" max="9" width="11.57421875" style="0" customWidth="1"/>
    <col min="13" max="13" width="12.8515625" style="0" customWidth="1"/>
    <col min="17" max="17" width="11.140625" style="0" customWidth="1"/>
    <col min="19" max="19" width="19.00390625" style="0" customWidth="1"/>
    <col min="20" max="20" width="10.140625" style="0" customWidth="1"/>
    <col min="21" max="21" width="7.7109375" style="0" customWidth="1"/>
    <col min="22" max="22" width="12.7109375" style="0" customWidth="1"/>
  </cols>
  <sheetData>
    <row r="1" ht="15">
      <c r="A1" s="39" t="s">
        <v>38</v>
      </c>
    </row>
    <row r="2" ht="15">
      <c r="A2" s="39"/>
    </row>
    <row r="3" ht="18">
      <c r="A3" s="1" t="s">
        <v>47</v>
      </c>
    </row>
    <row r="4" ht="15">
      <c r="A4" t="s">
        <v>84</v>
      </c>
    </row>
    <row r="6" spans="1:22" ht="15">
      <c r="A6" s="151" t="s">
        <v>5</v>
      </c>
      <c r="B6" s="152" t="s">
        <v>5</v>
      </c>
      <c r="C6" s="163" t="s">
        <v>39</v>
      </c>
      <c r="D6" s="156"/>
      <c r="E6" s="156"/>
      <c r="F6" s="156"/>
      <c r="G6" s="156"/>
      <c r="H6" s="156"/>
      <c r="I6" s="156"/>
      <c r="J6" s="156"/>
      <c r="K6" s="156"/>
      <c r="L6" s="156"/>
      <c r="M6" s="156"/>
      <c r="N6" s="156"/>
      <c r="O6" s="156"/>
      <c r="P6" s="156"/>
      <c r="Q6" s="156"/>
      <c r="R6" s="156"/>
      <c r="S6" s="156"/>
      <c r="T6" s="156"/>
      <c r="U6" s="156"/>
      <c r="V6" s="157"/>
    </row>
    <row r="7" spans="1:22" ht="15">
      <c r="A7" s="153"/>
      <c r="B7" s="154"/>
      <c r="C7" s="148" t="s">
        <v>40</v>
      </c>
      <c r="D7" s="49"/>
      <c r="E7" s="49"/>
      <c r="F7" s="49"/>
      <c r="G7" s="49"/>
      <c r="H7" s="49"/>
      <c r="I7" s="49"/>
      <c r="J7" s="49"/>
      <c r="K7" s="49"/>
      <c r="L7" s="49"/>
      <c r="M7" s="49"/>
      <c r="N7" s="49"/>
      <c r="O7" s="49"/>
      <c r="P7" s="49"/>
      <c r="Q7" s="49"/>
      <c r="R7" s="49"/>
      <c r="S7" s="49"/>
      <c r="T7" s="49"/>
      <c r="U7" s="49"/>
      <c r="V7" s="50"/>
    </row>
    <row r="8" spans="1:22" ht="51.75">
      <c r="A8" s="149"/>
      <c r="B8" s="150"/>
      <c r="C8" s="45" t="s">
        <v>30</v>
      </c>
      <c r="D8" s="45" t="s">
        <v>31</v>
      </c>
      <c r="E8" s="47" t="s">
        <v>12</v>
      </c>
      <c r="F8" s="48" t="s">
        <v>13</v>
      </c>
      <c r="G8" s="47" t="s">
        <v>14</v>
      </c>
      <c r="H8" s="48" t="s">
        <v>15</v>
      </c>
      <c r="I8" s="47" t="s">
        <v>16</v>
      </c>
      <c r="J8" s="45" t="s">
        <v>21</v>
      </c>
      <c r="K8" s="47" t="s">
        <v>22</v>
      </c>
      <c r="L8" s="48" t="s">
        <v>23</v>
      </c>
      <c r="M8" s="47" t="s">
        <v>32</v>
      </c>
      <c r="N8" s="48" t="s">
        <v>25</v>
      </c>
      <c r="O8" s="47" t="s">
        <v>26</v>
      </c>
      <c r="P8" s="45" t="s">
        <v>33</v>
      </c>
      <c r="Q8" s="47" t="s">
        <v>17</v>
      </c>
      <c r="R8" s="48" t="s">
        <v>18</v>
      </c>
      <c r="S8" s="47" t="s">
        <v>19</v>
      </c>
      <c r="T8" s="52" t="s">
        <v>20</v>
      </c>
      <c r="U8" s="45" t="s">
        <v>28</v>
      </c>
      <c r="V8" s="66" t="s">
        <v>29</v>
      </c>
    </row>
    <row r="9" spans="1:22" ht="15">
      <c r="A9" s="158" t="s">
        <v>41</v>
      </c>
      <c r="B9" s="51" t="s">
        <v>30</v>
      </c>
      <c r="C9" s="63">
        <v>89.72602739726028</v>
      </c>
      <c r="D9" s="138">
        <v>48.397976391231026</v>
      </c>
      <c r="E9" s="138">
        <v>29.431438127090303</v>
      </c>
      <c r="F9" s="138">
        <v>39.608938547486034</v>
      </c>
      <c r="G9" s="138">
        <v>28.57142857142857</v>
      </c>
      <c r="H9" s="138">
        <v>34.946236559139784</v>
      </c>
      <c r="I9" s="138">
        <v>39.91596638655462</v>
      </c>
      <c r="J9" s="138">
        <v>14.285714285714285</v>
      </c>
      <c r="K9" s="138">
        <v>7.246376811594203</v>
      </c>
      <c r="L9" s="138">
        <v>10</v>
      </c>
      <c r="M9" s="138">
        <v>3.7593984962406015</v>
      </c>
      <c r="N9" s="138">
        <v>11.11111111111111</v>
      </c>
      <c r="O9" s="138">
        <v>26.31578947368421</v>
      </c>
      <c r="P9" s="138">
        <v>33.33333333333333</v>
      </c>
      <c r="Q9" s="138">
        <v>0</v>
      </c>
      <c r="R9" s="138">
        <v>20</v>
      </c>
      <c r="S9" s="138">
        <v>19.230769230769234</v>
      </c>
      <c r="T9" s="139">
        <v>39.0625</v>
      </c>
      <c r="U9" s="140">
        <v>33.33333333333333</v>
      </c>
      <c r="V9" s="68">
        <v>43.22033898305085</v>
      </c>
    </row>
    <row r="10" spans="1:22" ht="15" customHeight="1">
      <c r="A10" s="158"/>
      <c r="B10" s="44" t="s">
        <v>31</v>
      </c>
      <c r="C10" s="64">
        <v>4.280821917808219</v>
      </c>
      <c r="D10" s="54">
        <v>46.54300168634064</v>
      </c>
      <c r="E10" s="53">
        <v>3.0100334448160537</v>
      </c>
      <c r="F10" s="53">
        <v>4.357541899441341</v>
      </c>
      <c r="G10" s="53">
        <v>10.204081632653061</v>
      </c>
      <c r="H10" s="53">
        <v>9.13978494623656</v>
      </c>
      <c r="I10" s="53">
        <v>5.88235294117647</v>
      </c>
      <c r="J10" s="53">
        <v>10.714285714285714</v>
      </c>
      <c r="K10" s="53">
        <v>0</v>
      </c>
      <c r="L10" s="53">
        <v>0</v>
      </c>
      <c r="M10" s="53">
        <v>0</v>
      </c>
      <c r="N10" s="53">
        <v>0</v>
      </c>
      <c r="O10" s="53">
        <v>5.263157894736842</v>
      </c>
      <c r="P10" s="53">
        <v>16.666666666666664</v>
      </c>
      <c r="Q10" s="53">
        <v>0</v>
      </c>
      <c r="R10" s="53">
        <v>20</v>
      </c>
      <c r="S10" s="53">
        <v>3.8461538461538463</v>
      </c>
      <c r="T10" s="59">
        <v>10.9375</v>
      </c>
      <c r="U10" s="56">
        <v>0</v>
      </c>
      <c r="V10" s="68">
        <v>9.96877787689563</v>
      </c>
    </row>
    <row r="11" spans="1:22" ht="15">
      <c r="A11" s="158"/>
      <c r="B11" s="42" t="s">
        <v>12</v>
      </c>
      <c r="C11" s="64">
        <v>0.3424657534246575</v>
      </c>
      <c r="D11" s="53">
        <v>0.8431703204047217</v>
      </c>
      <c r="E11" s="54">
        <v>63.21070234113713</v>
      </c>
      <c r="F11" s="53">
        <v>1.452513966480447</v>
      </c>
      <c r="G11" s="53">
        <v>0</v>
      </c>
      <c r="H11" s="53">
        <v>0</v>
      </c>
      <c r="I11" s="53">
        <v>1.2605042016806722</v>
      </c>
      <c r="J11" s="53">
        <v>3.571428571428571</v>
      </c>
      <c r="K11" s="53">
        <v>0</v>
      </c>
      <c r="L11" s="53">
        <v>0</v>
      </c>
      <c r="M11" s="53">
        <v>0</v>
      </c>
      <c r="N11" s="53">
        <v>0</v>
      </c>
      <c r="O11" s="53">
        <v>0</v>
      </c>
      <c r="P11" s="53">
        <v>0</v>
      </c>
      <c r="Q11" s="53">
        <v>0</v>
      </c>
      <c r="R11" s="53">
        <v>0</v>
      </c>
      <c r="S11" s="53">
        <v>0</v>
      </c>
      <c r="T11" s="59">
        <v>0</v>
      </c>
      <c r="U11" s="56">
        <v>0</v>
      </c>
      <c r="V11" s="68">
        <v>9.255129348795718</v>
      </c>
    </row>
    <row r="12" spans="1:22" ht="15">
      <c r="A12" s="158"/>
      <c r="B12" s="42" t="s">
        <v>13</v>
      </c>
      <c r="C12" s="64">
        <v>3.0821917808219177</v>
      </c>
      <c r="D12" s="53">
        <v>1.1804384485666104</v>
      </c>
      <c r="E12" s="53">
        <v>1.3377926421404682</v>
      </c>
      <c r="F12" s="54">
        <v>52.01117318435754</v>
      </c>
      <c r="G12" s="53">
        <v>14.285714285714285</v>
      </c>
      <c r="H12" s="53">
        <v>13.978494623655912</v>
      </c>
      <c r="I12" s="53">
        <v>0.8403361344537815</v>
      </c>
      <c r="J12" s="53">
        <v>0</v>
      </c>
      <c r="K12" s="53">
        <v>0</v>
      </c>
      <c r="L12" s="53">
        <v>0</v>
      </c>
      <c r="M12" s="53">
        <v>0</v>
      </c>
      <c r="N12" s="53">
        <v>0</v>
      </c>
      <c r="O12" s="53">
        <v>0</v>
      </c>
      <c r="P12" s="53">
        <v>33.33333333333333</v>
      </c>
      <c r="Q12" s="53">
        <v>0</v>
      </c>
      <c r="R12" s="53">
        <v>0</v>
      </c>
      <c r="S12" s="53">
        <v>23.076923076923077</v>
      </c>
      <c r="T12" s="59">
        <v>1.5625</v>
      </c>
      <c r="U12" s="56">
        <v>0</v>
      </c>
      <c r="V12" s="68">
        <v>22.47992863514719</v>
      </c>
    </row>
    <row r="13" spans="1:22" ht="15">
      <c r="A13" s="158"/>
      <c r="B13" s="42" t="s">
        <v>14</v>
      </c>
      <c r="C13" s="64">
        <v>0.3424657534246575</v>
      </c>
      <c r="D13" s="53">
        <v>0.33726812816188867</v>
      </c>
      <c r="E13" s="53">
        <v>0.16722408026755853</v>
      </c>
      <c r="F13" s="53">
        <v>0.16759776536312848</v>
      </c>
      <c r="G13" s="54">
        <v>40.816326530612244</v>
      </c>
      <c r="H13" s="53">
        <v>1.6129032258064515</v>
      </c>
      <c r="I13" s="53">
        <v>0</v>
      </c>
      <c r="J13" s="53">
        <v>0</v>
      </c>
      <c r="K13" s="53">
        <v>0</v>
      </c>
      <c r="L13" s="53">
        <v>0</v>
      </c>
      <c r="M13" s="53">
        <v>0</v>
      </c>
      <c r="N13" s="53">
        <v>0</v>
      </c>
      <c r="O13" s="53">
        <v>0</v>
      </c>
      <c r="P13" s="53">
        <v>0</v>
      </c>
      <c r="Q13" s="53">
        <v>0</v>
      </c>
      <c r="R13" s="53">
        <v>0</v>
      </c>
      <c r="S13" s="53">
        <v>3.8461538461538463</v>
      </c>
      <c r="T13" s="59">
        <v>0</v>
      </c>
      <c r="U13" s="56">
        <v>0</v>
      </c>
      <c r="V13" s="68">
        <v>0.7136485280999109</v>
      </c>
    </row>
    <row r="14" spans="1:22" ht="15">
      <c r="A14" s="158"/>
      <c r="B14" s="42" t="s">
        <v>15</v>
      </c>
      <c r="C14" s="64">
        <v>0.17123287671232876</v>
      </c>
      <c r="D14" s="53">
        <v>0.16863406408094433</v>
      </c>
      <c r="E14" s="53">
        <v>0</v>
      </c>
      <c r="F14" s="53">
        <v>0.5586592178770949</v>
      </c>
      <c r="G14" s="53">
        <v>2.0408163265306123</v>
      </c>
      <c r="H14" s="54">
        <v>38.17204301075269</v>
      </c>
      <c r="I14" s="53">
        <v>0</v>
      </c>
      <c r="J14" s="53">
        <v>0</v>
      </c>
      <c r="K14" s="53">
        <v>0</v>
      </c>
      <c r="L14" s="53">
        <v>0</v>
      </c>
      <c r="M14" s="53">
        <v>0</v>
      </c>
      <c r="N14" s="53">
        <v>0</v>
      </c>
      <c r="O14" s="53">
        <v>0</v>
      </c>
      <c r="P14" s="53">
        <v>0</v>
      </c>
      <c r="Q14" s="53">
        <v>0</v>
      </c>
      <c r="R14" s="53">
        <v>0</v>
      </c>
      <c r="S14" s="53">
        <v>3.8461538461538463</v>
      </c>
      <c r="T14" s="59">
        <v>1.5625</v>
      </c>
      <c r="U14" s="56">
        <v>0</v>
      </c>
      <c r="V14" s="68">
        <v>1.9179304192685103</v>
      </c>
    </row>
    <row r="15" spans="1:22" ht="15">
      <c r="A15" s="158"/>
      <c r="B15" s="42" t="s">
        <v>16</v>
      </c>
      <c r="C15" s="64">
        <v>0</v>
      </c>
      <c r="D15" s="53">
        <v>0.5059021922428331</v>
      </c>
      <c r="E15" s="53">
        <v>0.16722408026755853</v>
      </c>
      <c r="F15" s="53">
        <v>0.11173184357541899</v>
      </c>
      <c r="G15" s="53">
        <v>2.0408163265306123</v>
      </c>
      <c r="H15" s="53">
        <v>0</v>
      </c>
      <c r="I15" s="54">
        <v>50.84033613445378</v>
      </c>
      <c r="J15" s="53">
        <v>3.571428571428571</v>
      </c>
      <c r="K15" s="53">
        <v>0</v>
      </c>
      <c r="L15" s="53">
        <v>0</v>
      </c>
      <c r="M15" s="53">
        <v>0</v>
      </c>
      <c r="N15" s="53">
        <v>0</v>
      </c>
      <c r="O15" s="53">
        <v>0</v>
      </c>
      <c r="P15" s="53">
        <v>0</v>
      </c>
      <c r="Q15" s="53">
        <v>0</v>
      </c>
      <c r="R15" s="53">
        <v>0</v>
      </c>
      <c r="S15" s="53">
        <v>0</v>
      </c>
      <c r="T15" s="59">
        <v>0</v>
      </c>
      <c r="U15" s="56">
        <v>0</v>
      </c>
      <c r="V15" s="68">
        <v>2.8768956289027656</v>
      </c>
    </row>
    <row r="16" spans="1:22" ht="15">
      <c r="A16" s="158"/>
      <c r="B16" s="44" t="s">
        <v>21</v>
      </c>
      <c r="C16" s="64">
        <v>0</v>
      </c>
      <c r="D16" s="53">
        <v>0.5059021922428331</v>
      </c>
      <c r="E16" s="53">
        <v>0</v>
      </c>
      <c r="F16" s="53">
        <v>0.11173184357541899</v>
      </c>
      <c r="G16" s="53">
        <v>0</v>
      </c>
      <c r="H16" s="53">
        <v>0</v>
      </c>
      <c r="I16" s="53">
        <v>0.42016806722689076</v>
      </c>
      <c r="J16" s="54">
        <v>67.85714285714286</v>
      </c>
      <c r="K16" s="53">
        <v>0</v>
      </c>
      <c r="L16" s="53">
        <v>0</v>
      </c>
      <c r="M16" s="53">
        <v>0</v>
      </c>
      <c r="N16" s="53">
        <v>0</v>
      </c>
      <c r="O16" s="53">
        <v>0</v>
      </c>
      <c r="P16" s="53">
        <v>0</v>
      </c>
      <c r="Q16" s="53">
        <v>0</v>
      </c>
      <c r="R16" s="53">
        <v>0</v>
      </c>
      <c r="S16" s="53">
        <v>0</v>
      </c>
      <c r="T16" s="59">
        <v>1.5625</v>
      </c>
      <c r="U16" s="56">
        <v>0</v>
      </c>
      <c r="V16" s="68">
        <v>0.5798394290811775</v>
      </c>
    </row>
    <row r="17" spans="1:22" ht="15">
      <c r="A17" s="158"/>
      <c r="B17" s="42" t="s">
        <v>22</v>
      </c>
      <c r="C17" s="64">
        <v>0</v>
      </c>
      <c r="D17" s="53">
        <v>0.16863406408094433</v>
      </c>
      <c r="E17" s="53">
        <v>0</v>
      </c>
      <c r="F17" s="53">
        <v>0.11173184357541899</v>
      </c>
      <c r="G17" s="53">
        <v>0</v>
      </c>
      <c r="H17" s="53">
        <v>0</v>
      </c>
      <c r="I17" s="53">
        <v>0</v>
      </c>
      <c r="J17" s="53">
        <v>0</v>
      </c>
      <c r="K17" s="54">
        <v>92.7536231884058</v>
      </c>
      <c r="L17" s="53">
        <v>0</v>
      </c>
      <c r="M17" s="53">
        <v>0</v>
      </c>
      <c r="N17" s="53">
        <v>0</v>
      </c>
      <c r="O17" s="53">
        <v>0</v>
      </c>
      <c r="P17" s="53">
        <v>0</v>
      </c>
      <c r="Q17" s="53">
        <v>0</v>
      </c>
      <c r="R17" s="53">
        <v>0</v>
      </c>
      <c r="S17" s="53">
        <v>0</v>
      </c>
      <c r="T17" s="59">
        <v>0</v>
      </c>
      <c r="U17" s="56">
        <v>0</v>
      </c>
      <c r="V17" s="68">
        <v>1.4942016057091883</v>
      </c>
    </row>
    <row r="18" spans="1:22" ht="15">
      <c r="A18" s="158"/>
      <c r="B18" s="42" t="s">
        <v>23</v>
      </c>
      <c r="C18" s="64">
        <v>0</v>
      </c>
      <c r="D18" s="53">
        <v>0</v>
      </c>
      <c r="E18" s="53">
        <v>0.16722408026755853</v>
      </c>
      <c r="F18" s="53">
        <v>0</v>
      </c>
      <c r="G18" s="53">
        <v>0</v>
      </c>
      <c r="H18" s="53">
        <v>0</v>
      </c>
      <c r="I18" s="53">
        <v>0</v>
      </c>
      <c r="J18" s="53">
        <v>0</v>
      </c>
      <c r="K18" s="53">
        <v>0</v>
      </c>
      <c r="L18" s="54">
        <v>90</v>
      </c>
      <c r="M18" s="53">
        <v>0</v>
      </c>
      <c r="N18" s="53">
        <v>0</v>
      </c>
      <c r="O18" s="53">
        <v>0</v>
      </c>
      <c r="P18" s="53">
        <v>0</v>
      </c>
      <c r="Q18" s="53">
        <v>0</v>
      </c>
      <c r="R18" s="53">
        <v>0</v>
      </c>
      <c r="S18" s="53">
        <v>0</v>
      </c>
      <c r="T18" s="59">
        <v>0</v>
      </c>
      <c r="U18" s="56">
        <v>0</v>
      </c>
      <c r="V18" s="68">
        <v>1.0258697591436219</v>
      </c>
    </row>
    <row r="19" spans="1:22" ht="15">
      <c r="A19" s="158"/>
      <c r="B19" s="42" t="s">
        <v>32</v>
      </c>
      <c r="C19" s="64">
        <v>0</v>
      </c>
      <c r="D19" s="53">
        <v>0.6745362563237773</v>
      </c>
      <c r="E19" s="53">
        <v>0.16722408026755853</v>
      </c>
      <c r="F19" s="53">
        <v>0</v>
      </c>
      <c r="G19" s="53">
        <v>0</v>
      </c>
      <c r="H19" s="53">
        <v>0</v>
      </c>
      <c r="I19" s="53">
        <v>0</v>
      </c>
      <c r="J19" s="53">
        <v>0</v>
      </c>
      <c r="K19" s="53">
        <v>0</v>
      </c>
      <c r="L19" s="62">
        <v>0</v>
      </c>
      <c r="M19" s="54">
        <v>96.2406015037594</v>
      </c>
      <c r="N19" s="53">
        <v>0</v>
      </c>
      <c r="O19" s="53">
        <v>0</v>
      </c>
      <c r="P19" s="53">
        <v>0</v>
      </c>
      <c r="Q19" s="53">
        <v>0</v>
      </c>
      <c r="R19" s="53">
        <v>0</v>
      </c>
      <c r="S19" s="53">
        <v>0</v>
      </c>
      <c r="T19" s="59">
        <v>0</v>
      </c>
      <c r="U19" s="56">
        <v>0</v>
      </c>
      <c r="V19" s="68">
        <v>2.9661016949152543</v>
      </c>
    </row>
    <row r="20" spans="1:22" ht="15">
      <c r="A20" s="158"/>
      <c r="B20" s="42" t="s">
        <v>25</v>
      </c>
      <c r="C20" s="64">
        <v>0</v>
      </c>
      <c r="D20" s="53">
        <v>0</v>
      </c>
      <c r="E20" s="53">
        <v>0</v>
      </c>
      <c r="F20" s="53">
        <v>0</v>
      </c>
      <c r="G20" s="53">
        <v>0</v>
      </c>
      <c r="H20" s="53">
        <v>0</v>
      </c>
      <c r="I20" s="53">
        <v>0</v>
      </c>
      <c r="J20" s="53">
        <v>0</v>
      </c>
      <c r="K20" s="53">
        <v>0</v>
      </c>
      <c r="L20" s="53">
        <v>0</v>
      </c>
      <c r="M20" s="53">
        <v>0</v>
      </c>
      <c r="N20" s="54">
        <v>88.88888888888889</v>
      </c>
      <c r="O20" s="53">
        <v>0</v>
      </c>
      <c r="P20" s="53">
        <v>0</v>
      </c>
      <c r="Q20" s="53">
        <v>0</v>
      </c>
      <c r="R20" s="53">
        <v>0</v>
      </c>
      <c r="S20" s="53">
        <v>0</v>
      </c>
      <c r="T20" s="59">
        <v>0</v>
      </c>
      <c r="U20" s="56">
        <v>0</v>
      </c>
      <c r="V20" s="68">
        <v>0.35682426404995543</v>
      </c>
    </row>
    <row r="21" spans="1:22" ht="15">
      <c r="A21" s="158"/>
      <c r="B21" s="42" t="s">
        <v>26</v>
      </c>
      <c r="C21" s="64">
        <v>0</v>
      </c>
      <c r="D21" s="53">
        <v>0</v>
      </c>
      <c r="E21" s="53">
        <v>0.16722408026755853</v>
      </c>
      <c r="F21" s="53">
        <v>0.11173184357541899</v>
      </c>
      <c r="G21" s="53">
        <v>0</v>
      </c>
      <c r="H21" s="53">
        <v>0</v>
      </c>
      <c r="I21" s="53">
        <v>0</v>
      </c>
      <c r="J21" s="53">
        <v>0</v>
      </c>
      <c r="K21" s="53">
        <v>0</v>
      </c>
      <c r="L21" s="53">
        <v>0</v>
      </c>
      <c r="M21" s="53">
        <v>0</v>
      </c>
      <c r="N21" s="53">
        <v>0</v>
      </c>
      <c r="O21" s="54">
        <v>68.42105263157895</v>
      </c>
      <c r="P21" s="53">
        <v>0</v>
      </c>
      <c r="Q21" s="53">
        <v>0</v>
      </c>
      <c r="R21" s="53">
        <v>0</v>
      </c>
      <c r="S21" s="53">
        <v>0</v>
      </c>
      <c r="T21" s="59">
        <v>0</v>
      </c>
      <c r="U21" s="56">
        <v>0</v>
      </c>
      <c r="V21" s="68">
        <v>0.35682426404995543</v>
      </c>
    </row>
    <row r="22" spans="1:22" ht="15">
      <c r="A22" s="158"/>
      <c r="B22" s="44" t="s">
        <v>33</v>
      </c>
      <c r="C22" s="64">
        <v>0.3424657534246575</v>
      </c>
      <c r="D22" s="53">
        <v>0.5059021922428331</v>
      </c>
      <c r="E22" s="53">
        <v>0.6688963210702341</v>
      </c>
      <c r="F22" s="53">
        <v>0.44692737430167595</v>
      </c>
      <c r="G22" s="53">
        <v>0</v>
      </c>
      <c r="H22" s="53">
        <v>0.5376344086021506</v>
      </c>
      <c r="I22" s="53">
        <v>0.42016806722689076</v>
      </c>
      <c r="J22" s="53">
        <v>0</v>
      </c>
      <c r="K22" s="53">
        <v>0</v>
      </c>
      <c r="L22" s="53">
        <v>0</v>
      </c>
      <c r="M22" s="53">
        <v>0</v>
      </c>
      <c r="N22" s="53">
        <v>0</v>
      </c>
      <c r="O22" s="53">
        <v>0</v>
      </c>
      <c r="P22" s="54">
        <v>16.666666666666664</v>
      </c>
      <c r="Q22" s="53">
        <v>0</v>
      </c>
      <c r="R22" s="53">
        <v>0</v>
      </c>
      <c r="S22" s="53">
        <v>0</v>
      </c>
      <c r="T22" s="59">
        <v>0</v>
      </c>
      <c r="U22" s="56">
        <v>0</v>
      </c>
      <c r="V22" s="68">
        <v>0.44603033006244425</v>
      </c>
    </row>
    <row r="23" spans="1:22" ht="15">
      <c r="A23" s="158"/>
      <c r="B23" s="42" t="s">
        <v>17</v>
      </c>
      <c r="C23" s="64">
        <v>0</v>
      </c>
      <c r="D23" s="53">
        <v>0</v>
      </c>
      <c r="E23" s="53">
        <v>0</v>
      </c>
      <c r="F23" s="53">
        <v>0</v>
      </c>
      <c r="G23" s="53">
        <v>0</v>
      </c>
      <c r="H23" s="53">
        <v>0</v>
      </c>
      <c r="I23" s="53">
        <v>0</v>
      </c>
      <c r="J23" s="53">
        <v>0</v>
      </c>
      <c r="K23" s="53">
        <v>0</v>
      </c>
      <c r="L23" s="53">
        <v>0</v>
      </c>
      <c r="M23" s="53">
        <v>0</v>
      </c>
      <c r="N23" s="53">
        <v>0</v>
      </c>
      <c r="O23" s="53">
        <v>0</v>
      </c>
      <c r="P23" s="53">
        <v>0</v>
      </c>
      <c r="Q23" s="54">
        <v>100</v>
      </c>
      <c r="R23" s="53">
        <v>0</v>
      </c>
      <c r="S23" s="53">
        <v>0</v>
      </c>
      <c r="T23" s="59">
        <v>0</v>
      </c>
      <c r="U23" s="56">
        <v>0</v>
      </c>
      <c r="V23" s="68">
        <v>0.022301516503122214</v>
      </c>
    </row>
    <row r="24" spans="1:22" ht="15">
      <c r="A24" s="158"/>
      <c r="B24" s="42" t="s">
        <v>18</v>
      </c>
      <c r="C24" s="64">
        <v>0.17123287671232876</v>
      </c>
      <c r="D24" s="53">
        <v>0</v>
      </c>
      <c r="E24" s="53">
        <v>0</v>
      </c>
      <c r="F24" s="53">
        <v>0</v>
      </c>
      <c r="G24" s="53">
        <v>0</v>
      </c>
      <c r="H24" s="53">
        <v>0.5376344086021506</v>
      </c>
      <c r="I24" s="53">
        <v>0</v>
      </c>
      <c r="J24" s="53">
        <v>0</v>
      </c>
      <c r="K24" s="53">
        <v>0</v>
      </c>
      <c r="L24" s="53">
        <v>0</v>
      </c>
      <c r="M24" s="53">
        <v>0</v>
      </c>
      <c r="N24" s="53">
        <v>0</v>
      </c>
      <c r="O24" s="53">
        <v>0</v>
      </c>
      <c r="P24" s="53">
        <v>0</v>
      </c>
      <c r="Q24" s="53">
        <v>0</v>
      </c>
      <c r="R24" s="54">
        <v>60</v>
      </c>
      <c r="S24" s="53">
        <v>0</v>
      </c>
      <c r="T24" s="59">
        <v>0</v>
      </c>
      <c r="U24" s="56">
        <v>0</v>
      </c>
      <c r="V24" s="68">
        <v>0.11150758251561106</v>
      </c>
    </row>
    <row r="25" spans="1:22" ht="15">
      <c r="A25" s="158"/>
      <c r="B25" s="42" t="s">
        <v>19</v>
      </c>
      <c r="C25" s="64">
        <v>0</v>
      </c>
      <c r="D25" s="53">
        <v>0</v>
      </c>
      <c r="E25" s="53">
        <v>0</v>
      </c>
      <c r="F25" s="53">
        <v>0.11173184357541899</v>
      </c>
      <c r="G25" s="53">
        <v>0</v>
      </c>
      <c r="H25" s="53">
        <v>0</v>
      </c>
      <c r="I25" s="53">
        <v>0</v>
      </c>
      <c r="J25" s="53">
        <v>0</v>
      </c>
      <c r="K25" s="53">
        <v>0</v>
      </c>
      <c r="L25" s="53">
        <v>0</v>
      </c>
      <c r="M25" s="53">
        <v>0</v>
      </c>
      <c r="N25" s="53">
        <v>0</v>
      </c>
      <c r="O25" s="53">
        <v>0</v>
      </c>
      <c r="P25" s="53">
        <v>0</v>
      </c>
      <c r="Q25" s="53">
        <v>0</v>
      </c>
      <c r="R25" s="53">
        <v>0</v>
      </c>
      <c r="S25" s="54">
        <v>46.15384615384615</v>
      </c>
      <c r="T25" s="59">
        <v>0</v>
      </c>
      <c r="U25" s="56">
        <v>0</v>
      </c>
      <c r="V25" s="68">
        <v>0.31222123104371097</v>
      </c>
    </row>
    <row r="26" spans="1:22" ht="15">
      <c r="A26" s="158"/>
      <c r="B26" s="44" t="s">
        <v>20</v>
      </c>
      <c r="C26" s="64">
        <v>1.5410958904109588</v>
      </c>
      <c r="D26" s="53">
        <v>0.16863406408094433</v>
      </c>
      <c r="E26" s="53">
        <v>1.3377926421404682</v>
      </c>
      <c r="F26" s="53">
        <v>0.7262569832402235</v>
      </c>
      <c r="G26" s="53">
        <v>2.0408163265306123</v>
      </c>
      <c r="H26" s="53">
        <v>1.0752688172043012</v>
      </c>
      <c r="I26" s="53">
        <v>0.42016806722689076</v>
      </c>
      <c r="J26" s="53">
        <v>0</v>
      </c>
      <c r="K26" s="53">
        <v>0</v>
      </c>
      <c r="L26" s="53">
        <v>0</v>
      </c>
      <c r="M26" s="53">
        <v>0</v>
      </c>
      <c r="N26" s="53">
        <v>0</v>
      </c>
      <c r="O26" s="53">
        <v>0</v>
      </c>
      <c r="P26" s="53">
        <v>0</v>
      </c>
      <c r="Q26" s="53">
        <v>0</v>
      </c>
      <c r="R26" s="53">
        <v>0</v>
      </c>
      <c r="S26" s="53">
        <v>0</v>
      </c>
      <c r="T26" s="60">
        <v>45.3125</v>
      </c>
      <c r="U26" s="56">
        <v>0</v>
      </c>
      <c r="V26" s="68">
        <v>1.4272970561998217</v>
      </c>
    </row>
    <row r="27" spans="1:22" ht="15">
      <c r="A27" s="158"/>
      <c r="B27" s="44" t="s">
        <v>28</v>
      </c>
      <c r="C27" s="64">
        <v>0</v>
      </c>
      <c r="D27" s="53">
        <v>0</v>
      </c>
      <c r="E27" s="53">
        <v>0.16722408026755853</v>
      </c>
      <c r="F27" s="53">
        <v>0.11173184357541899</v>
      </c>
      <c r="G27" s="53">
        <v>0</v>
      </c>
      <c r="H27" s="53">
        <v>0</v>
      </c>
      <c r="I27" s="53">
        <v>0</v>
      </c>
      <c r="J27" s="53">
        <v>0</v>
      </c>
      <c r="K27" s="53">
        <v>0</v>
      </c>
      <c r="L27" s="53">
        <v>0</v>
      </c>
      <c r="M27" s="53">
        <v>0</v>
      </c>
      <c r="N27" s="53">
        <v>0</v>
      </c>
      <c r="O27" s="53">
        <v>0</v>
      </c>
      <c r="P27" s="53">
        <v>0</v>
      </c>
      <c r="Q27" s="53">
        <v>0</v>
      </c>
      <c r="R27" s="53">
        <v>0</v>
      </c>
      <c r="S27" s="53">
        <v>0</v>
      </c>
      <c r="T27" s="59">
        <v>0</v>
      </c>
      <c r="U27" s="57">
        <v>66.66666666666666</v>
      </c>
      <c r="V27" s="68">
        <v>0.4683318465655665</v>
      </c>
    </row>
    <row r="28" spans="1:22" ht="15.75" thickBot="1">
      <c r="A28" s="32"/>
      <c r="B28" s="80" t="s">
        <v>42</v>
      </c>
      <c r="C28" s="65">
        <v>100</v>
      </c>
      <c r="D28" s="55">
        <v>100</v>
      </c>
      <c r="E28" s="55">
        <v>100</v>
      </c>
      <c r="F28" s="55">
        <v>100</v>
      </c>
      <c r="G28" s="55">
        <v>100</v>
      </c>
      <c r="H28" s="55">
        <v>100</v>
      </c>
      <c r="I28" s="55">
        <v>100</v>
      </c>
      <c r="J28" s="55">
        <v>100</v>
      </c>
      <c r="K28" s="55">
        <v>100</v>
      </c>
      <c r="L28" s="55">
        <v>100</v>
      </c>
      <c r="M28" s="55">
        <v>100</v>
      </c>
      <c r="N28" s="55">
        <v>100</v>
      </c>
      <c r="O28" s="55">
        <v>100</v>
      </c>
      <c r="P28" s="55">
        <v>100</v>
      </c>
      <c r="Q28" s="55">
        <v>100</v>
      </c>
      <c r="R28" s="55">
        <v>100</v>
      </c>
      <c r="S28" s="55">
        <v>100</v>
      </c>
      <c r="T28" s="61">
        <v>100</v>
      </c>
      <c r="U28" s="58">
        <v>100</v>
      </c>
      <c r="V28" s="67">
        <v>100</v>
      </c>
    </row>
    <row r="29" ht="15.75" thickTop="1"/>
    <row r="30" ht="18">
      <c r="A30" s="1" t="s">
        <v>46</v>
      </c>
    </row>
    <row r="31" ht="15">
      <c r="A31" t="s">
        <v>85</v>
      </c>
    </row>
    <row r="32" spans="1:22" ht="15">
      <c r="A32" s="10" t="s">
        <v>5</v>
      </c>
      <c r="B32" s="18" t="s">
        <v>5</v>
      </c>
      <c r="C32" s="155" t="s">
        <v>2</v>
      </c>
      <c r="D32" s="156"/>
      <c r="E32" s="156"/>
      <c r="F32" s="156"/>
      <c r="G32" s="156"/>
      <c r="H32" s="156"/>
      <c r="I32" s="164"/>
      <c r="J32" s="156"/>
      <c r="K32" s="156"/>
      <c r="L32" s="156"/>
      <c r="M32" s="156"/>
      <c r="N32" s="156"/>
      <c r="O32" s="156"/>
      <c r="P32" s="156"/>
      <c r="Q32" s="156"/>
      <c r="R32" s="156"/>
      <c r="S32" s="156"/>
      <c r="T32" s="156"/>
      <c r="U32" s="156"/>
      <c r="V32" s="157"/>
    </row>
    <row r="33" spans="1:22" ht="51.75">
      <c r="A33" s="10"/>
      <c r="B33" s="18"/>
      <c r="C33" s="69" t="s">
        <v>30</v>
      </c>
      <c r="D33" s="69" t="s">
        <v>31</v>
      </c>
      <c r="E33" s="72" t="s">
        <v>12</v>
      </c>
      <c r="F33" s="73" t="s">
        <v>13</v>
      </c>
      <c r="G33" s="72" t="s">
        <v>14</v>
      </c>
      <c r="H33" s="75" t="s">
        <v>15</v>
      </c>
      <c r="I33" s="48" t="s">
        <v>16</v>
      </c>
      <c r="J33" s="76" t="s">
        <v>21</v>
      </c>
      <c r="K33" s="72" t="s">
        <v>22</v>
      </c>
      <c r="L33" s="73" t="s">
        <v>23</v>
      </c>
      <c r="M33" s="72" t="s">
        <v>32</v>
      </c>
      <c r="N33" s="73" t="s">
        <v>25</v>
      </c>
      <c r="O33" s="72" t="s">
        <v>26</v>
      </c>
      <c r="P33" s="69" t="s">
        <v>33</v>
      </c>
      <c r="Q33" s="72" t="s">
        <v>17</v>
      </c>
      <c r="R33" s="73" t="s">
        <v>18</v>
      </c>
      <c r="S33" s="72" t="s">
        <v>19</v>
      </c>
      <c r="T33" s="74" t="s">
        <v>20</v>
      </c>
      <c r="U33" s="69" t="s">
        <v>28</v>
      </c>
      <c r="V33" s="81" t="s">
        <v>43</v>
      </c>
    </row>
    <row r="34" spans="1:22" ht="15" customHeight="1">
      <c r="A34" s="159" t="s">
        <v>44</v>
      </c>
      <c r="B34" s="85" t="s">
        <v>30</v>
      </c>
      <c r="C34" s="86">
        <v>27.038183694530442</v>
      </c>
      <c r="D34" s="131">
        <v>14.80908152734778</v>
      </c>
      <c r="E34" s="132">
        <v>9.081527347781218</v>
      </c>
      <c r="F34" s="132">
        <v>36.58410732714138</v>
      </c>
      <c r="G34" s="132">
        <v>0.7223942208462332</v>
      </c>
      <c r="H34" s="132">
        <v>3.3539731682146545</v>
      </c>
      <c r="I34" s="131">
        <v>4.901960784313726</v>
      </c>
      <c r="J34" s="132">
        <v>0.20639834881320948</v>
      </c>
      <c r="K34" s="132">
        <v>0.2579979360165119</v>
      </c>
      <c r="L34" s="131">
        <v>0.2579979360165119</v>
      </c>
      <c r="M34" s="132">
        <v>0.2579979360165119</v>
      </c>
      <c r="N34" s="132">
        <v>0.10319917440660474</v>
      </c>
      <c r="O34" s="132">
        <v>0.2579979360165119</v>
      </c>
      <c r="P34" s="131">
        <v>0.10319917440660474</v>
      </c>
      <c r="Q34" s="132">
        <v>0</v>
      </c>
      <c r="R34" s="132">
        <v>0.05159958720330237</v>
      </c>
      <c r="S34" s="131">
        <v>0.2579979360165119</v>
      </c>
      <c r="T34" s="132">
        <v>1.2899896800825592</v>
      </c>
      <c r="U34" s="131">
        <v>0.46439628482972134</v>
      </c>
      <c r="V34" s="87">
        <v>100</v>
      </c>
    </row>
    <row r="35" spans="1:22" ht="15">
      <c r="A35" s="160"/>
      <c r="B35" s="41" t="s">
        <v>31</v>
      </c>
      <c r="C35" s="71">
        <v>5.592841163310962</v>
      </c>
      <c r="D35" s="82">
        <v>61.74496644295302</v>
      </c>
      <c r="E35" s="70">
        <v>4.026845637583892</v>
      </c>
      <c r="F35" s="70">
        <v>17.449664429530202</v>
      </c>
      <c r="G35" s="70">
        <v>1.1185682326621924</v>
      </c>
      <c r="H35" s="70">
        <v>3.803131991051454</v>
      </c>
      <c r="I35" s="71">
        <v>3.131991051454139</v>
      </c>
      <c r="J35" s="70">
        <v>0.6711409395973155</v>
      </c>
      <c r="K35" s="70">
        <v>0</v>
      </c>
      <c r="L35" s="71">
        <v>0</v>
      </c>
      <c r="M35" s="70">
        <v>0</v>
      </c>
      <c r="N35" s="70">
        <v>0</v>
      </c>
      <c r="O35" s="70">
        <v>0.22371364653243847</v>
      </c>
      <c r="P35" s="71">
        <v>0.22371364653243847</v>
      </c>
      <c r="Q35" s="70">
        <v>0</v>
      </c>
      <c r="R35" s="70">
        <v>0.22371364653243847</v>
      </c>
      <c r="S35" s="71">
        <v>0.22371364653243847</v>
      </c>
      <c r="T35" s="70">
        <v>1.5659955257270695</v>
      </c>
      <c r="U35" s="71">
        <v>0</v>
      </c>
      <c r="V35" s="77">
        <v>100</v>
      </c>
    </row>
    <row r="36" spans="1:22" ht="15">
      <c r="A36" s="161"/>
      <c r="B36" s="88" t="s">
        <v>12</v>
      </c>
      <c r="C36" s="130">
        <v>0.48192771084337355</v>
      </c>
      <c r="D36" s="130">
        <v>1.2048192771084338</v>
      </c>
      <c r="E36" s="90">
        <v>91.08433734939759</v>
      </c>
      <c r="F36" s="129">
        <v>6.265060240963856</v>
      </c>
      <c r="G36" s="129">
        <v>0</v>
      </c>
      <c r="H36" s="129">
        <v>0</v>
      </c>
      <c r="I36" s="130">
        <v>0.7228915662650602</v>
      </c>
      <c r="J36" s="129">
        <v>0.24096385542168677</v>
      </c>
      <c r="K36" s="129">
        <v>0</v>
      </c>
      <c r="L36" s="130">
        <v>0</v>
      </c>
      <c r="M36" s="129">
        <v>0</v>
      </c>
      <c r="N36" s="129">
        <v>0</v>
      </c>
      <c r="O36" s="129">
        <v>0</v>
      </c>
      <c r="P36" s="130">
        <v>0</v>
      </c>
      <c r="Q36" s="129">
        <v>0</v>
      </c>
      <c r="R36" s="129">
        <v>0</v>
      </c>
      <c r="S36" s="130">
        <v>0</v>
      </c>
      <c r="T36" s="129">
        <v>0</v>
      </c>
      <c r="U36" s="130">
        <v>0</v>
      </c>
      <c r="V36" s="136">
        <v>100</v>
      </c>
    </row>
    <row r="37" spans="1:22" ht="15">
      <c r="A37" s="160"/>
      <c r="B37" s="40" t="s">
        <v>13</v>
      </c>
      <c r="C37" s="71">
        <v>1.7857142857142856</v>
      </c>
      <c r="D37" s="71">
        <v>0.6944444444444444</v>
      </c>
      <c r="E37" s="70">
        <v>0.7936507936507936</v>
      </c>
      <c r="F37" s="83">
        <v>92.36111111111111</v>
      </c>
      <c r="G37" s="70">
        <v>0.6944444444444444</v>
      </c>
      <c r="H37" s="70">
        <v>2.579365079365079</v>
      </c>
      <c r="I37" s="71">
        <v>0.1984126984126984</v>
      </c>
      <c r="J37" s="70">
        <v>0</v>
      </c>
      <c r="K37" s="70">
        <v>0</v>
      </c>
      <c r="L37" s="71">
        <v>0</v>
      </c>
      <c r="M37" s="70">
        <v>0</v>
      </c>
      <c r="N37" s="70">
        <v>0</v>
      </c>
      <c r="O37" s="70">
        <v>0</v>
      </c>
      <c r="P37" s="71">
        <v>0.1984126984126984</v>
      </c>
      <c r="Q37" s="71">
        <v>0</v>
      </c>
      <c r="R37" s="71">
        <v>0</v>
      </c>
      <c r="S37" s="71">
        <v>0.5952380952380952</v>
      </c>
      <c r="T37" s="71">
        <v>0.0992063492063492</v>
      </c>
      <c r="U37" s="71">
        <v>0</v>
      </c>
      <c r="V37" s="137">
        <v>100</v>
      </c>
    </row>
    <row r="38" spans="1:22" ht="15">
      <c r="A38" s="161"/>
      <c r="B38" s="88" t="s">
        <v>14</v>
      </c>
      <c r="C38" s="130">
        <v>6.25</v>
      </c>
      <c r="D38" s="130">
        <v>6.25</v>
      </c>
      <c r="E38" s="129">
        <v>3.125</v>
      </c>
      <c r="F38" s="129">
        <v>9.375</v>
      </c>
      <c r="G38" s="90">
        <v>62.5</v>
      </c>
      <c r="H38" s="129">
        <v>9.375</v>
      </c>
      <c r="I38" s="130">
        <v>0</v>
      </c>
      <c r="J38" s="129">
        <v>0</v>
      </c>
      <c r="K38" s="129">
        <v>0</v>
      </c>
      <c r="L38" s="130">
        <v>0</v>
      </c>
      <c r="M38" s="129">
        <v>0</v>
      </c>
      <c r="N38" s="129">
        <v>0</v>
      </c>
      <c r="O38" s="129">
        <v>0</v>
      </c>
      <c r="P38" s="130">
        <v>0</v>
      </c>
      <c r="Q38" s="129">
        <v>0</v>
      </c>
      <c r="R38" s="129">
        <v>0</v>
      </c>
      <c r="S38" s="130">
        <v>3.125</v>
      </c>
      <c r="T38" s="129">
        <v>0</v>
      </c>
      <c r="U38" s="130">
        <v>0</v>
      </c>
      <c r="V38" s="136">
        <v>100</v>
      </c>
    </row>
    <row r="39" spans="1:22" ht="15">
      <c r="A39" s="160"/>
      <c r="B39" s="40" t="s">
        <v>15</v>
      </c>
      <c r="C39" s="71">
        <v>1.1627906976744187</v>
      </c>
      <c r="D39" s="71">
        <v>1.1627906976744187</v>
      </c>
      <c r="E39" s="70">
        <v>0</v>
      </c>
      <c r="F39" s="70">
        <v>11.627906976744185</v>
      </c>
      <c r="G39" s="70">
        <v>1.1627906976744187</v>
      </c>
      <c r="H39" s="83">
        <v>82.55813953488372</v>
      </c>
      <c r="I39" s="71">
        <v>0</v>
      </c>
      <c r="J39" s="70">
        <v>0</v>
      </c>
      <c r="K39" s="70">
        <v>0</v>
      </c>
      <c r="L39" s="71">
        <v>0</v>
      </c>
      <c r="M39" s="70">
        <v>0</v>
      </c>
      <c r="N39" s="70">
        <v>0</v>
      </c>
      <c r="O39" s="70">
        <v>0</v>
      </c>
      <c r="P39" s="71">
        <v>0</v>
      </c>
      <c r="Q39" s="70">
        <v>0</v>
      </c>
      <c r="R39" s="70">
        <v>0</v>
      </c>
      <c r="S39" s="71">
        <v>1.1627906976744187</v>
      </c>
      <c r="T39" s="70">
        <v>1.1627906976744187</v>
      </c>
      <c r="U39" s="71">
        <v>0</v>
      </c>
      <c r="V39" s="77">
        <v>100</v>
      </c>
    </row>
    <row r="40" spans="1:22" ht="15">
      <c r="A40" s="161"/>
      <c r="B40" s="88" t="s">
        <v>16</v>
      </c>
      <c r="C40" s="130">
        <v>0</v>
      </c>
      <c r="D40" s="130">
        <v>2.3255813953488373</v>
      </c>
      <c r="E40" s="129">
        <v>0.7751937984496124</v>
      </c>
      <c r="F40" s="129">
        <v>1.550387596899225</v>
      </c>
      <c r="G40" s="129">
        <v>0.7751937984496124</v>
      </c>
      <c r="H40" s="129">
        <v>0</v>
      </c>
      <c r="I40" s="92">
        <v>93.7984496124031</v>
      </c>
      <c r="J40" s="129">
        <v>0.7751937984496124</v>
      </c>
      <c r="K40" s="129">
        <v>0</v>
      </c>
      <c r="L40" s="130">
        <v>0</v>
      </c>
      <c r="M40" s="129">
        <v>0</v>
      </c>
      <c r="N40" s="129">
        <v>0</v>
      </c>
      <c r="O40" s="129">
        <v>0</v>
      </c>
      <c r="P40" s="130">
        <v>0</v>
      </c>
      <c r="Q40" s="129">
        <v>0</v>
      </c>
      <c r="R40" s="129">
        <v>0</v>
      </c>
      <c r="S40" s="130">
        <v>0</v>
      </c>
      <c r="T40" s="129">
        <v>0</v>
      </c>
      <c r="U40" s="130">
        <v>0</v>
      </c>
      <c r="V40" s="136">
        <v>100</v>
      </c>
    </row>
    <row r="41" spans="1:22" ht="15">
      <c r="A41" s="160"/>
      <c r="B41" s="41" t="s">
        <v>21</v>
      </c>
      <c r="C41" s="71">
        <v>0</v>
      </c>
      <c r="D41" s="71">
        <v>11.538461538461538</v>
      </c>
      <c r="E41" s="70">
        <v>0</v>
      </c>
      <c r="F41" s="70">
        <v>7.6923076923076925</v>
      </c>
      <c r="G41" s="70">
        <v>0</v>
      </c>
      <c r="H41" s="70">
        <v>0</v>
      </c>
      <c r="I41" s="71">
        <v>3.8461538461538463</v>
      </c>
      <c r="J41" s="83">
        <v>73.07692307692307</v>
      </c>
      <c r="K41" s="70">
        <v>0</v>
      </c>
      <c r="L41" s="71">
        <v>0</v>
      </c>
      <c r="M41" s="70">
        <v>0</v>
      </c>
      <c r="N41" s="70">
        <v>0</v>
      </c>
      <c r="O41" s="70">
        <v>0</v>
      </c>
      <c r="P41" s="71">
        <v>0</v>
      </c>
      <c r="Q41" s="70">
        <v>0</v>
      </c>
      <c r="R41" s="70">
        <v>0</v>
      </c>
      <c r="S41" s="71">
        <v>0</v>
      </c>
      <c r="T41" s="70">
        <v>3.8461538461538463</v>
      </c>
      <c r="U41" s="71">
        <v>0</v>
      </c>
      <c r="V41" s="77">
        <v>100</v>
      </c>
    </row>
    <row r="42" spans="1:22" ht="15">
      <c r="A42" s="161"/>
      <c r="B42" s="88" t="s">
        <v>22</v>
      </c>
      <c r="C42" s="130">
        <v>0</v>
      </c>
      <c r="D42" s="130">
        <v>1.4925373134328357</v>
      </c>
      <c r="E42" s="129">
        <v>0</v>
      </c>
      <c r="F42" s="129">
        <v>2.9850746268656714</v>
      </c>
      <c r="G42" s="129">
        <v>0</v>
      </c>
      <c r="H42" s="129">
        <v>0</v>
      </c>
      <c r="I42" s="130">
        <v>0</v>
      </c>
      <c r="J42" s="129">
        <v>0</v>
      </c>
      <c r="K42" s="90">
        <v>95.52238805970148</v>
      </c>
      <c r="L42" s="129">
        <v>0</v>
      </c>
      <c r="M42" s="129">
        <v>0</v>
      </c>
      <c r="N42" s="129">
        <v>0</v>
      </c>
      <c r="O42" s="129">
        <v>0</v>
      </c>
      <c r="P42" s="129">
        <v>0</v>
      </c>
      <c r="Q42" s="129">
        <v>0</v>
      </c>
      <c r="R42" s="129">
        <v>0</v>
      </c>
      <c r="S42" s="129">
        <v>0</v>
      </c>
      <c r="T42" s="129">
        <v>0</v>
      </c>
      <c r="U42" s="129">
        <v>0</v>
      </c>
      <c r="V42" s="136">
        <v>100</v>
      </c>
    </row>
    <row r="43" spans="1:22" ht="15">
      <c r="A43" s="160"/>
      <c r="B43" s="40" t="s">
        <v>23</v>
      </c>
      <c r="C43" s="71">
        <v>0</v>
      </c>
      <c r="D43" s="71">
        <v>0</v>
      </c>
      <c r="E43" s="70">
        <v>2.1739130434782608</v>
      </c>
      <c r="F43" s="70">
        <v>0</v>
      </c>
      <c r="G43" s="70">
        <v>0</v>
      </c>
      <c r="H43" s="70">
        <v>0</v>
      </c>
      <c r="I43" s="71">
        <v>0</v>
      </c>
      <c r="J43" s="70">
        <v>0</v>
      </c>
      <c r="K43" s="70">
        <v>0</v>
      </c>
      <c r="L43" s="82">
        <v>97.82608695652173</v>
      </c>
      <c r="M43" s="70">
        <v>0</v>
      </c>
      <c r="N43" s="70">
        <v>0</v>
      </c>
      <c r="O43" s="70">
        <v>0</v>
      </c>
      <c r="P43" s="71">
        <v>0</v>
      </c>
      <c r="Q43" s="70">
        <v>0</v>
      </c>
      <c r="R43" s="70">
        <v>0</v>
      </c>
      <c r="S43" s="71">
        <v>0</v>
      </c>
      <c r="T43" s="70">
        <v>0</v>
      </c>
      <c r="U43" s="71">
        <v>0</v>
      </c>
      <c r="V43" s="77">
        <v>100</v>
      </c>
    </row>
    <row r="44" spans="1:22" ht="15">
      <c r="A44" s="161"/>
      <c r="B44" s="88" t="s">
        <v>32</v>
      </c>
      <c r="C44" s="130">
        <v>0</v>
      </c>
      <c r="D44" s="130">
        <v>3.007518796992481</v>
      </c>
      <c r="E44" s="129">
        <v>0.7518796992481203</v>
      </c>
      <c r="F44" s="129">
        <v>0</v>
      </c>
      <c r="G44" s="129">
        <v>0</v>
      </c>
      <c r="H44" s="129">
        <v>0</v>
      </c>
      <c r="I44" s="130">
        <v>0</v>
      </c>
      <c r="J44" s="129">
        <v>0</v>
      </c>
      <c r="K44" s="129">
        <v>0</v>
      </c>
      <c r="L44" s="130">
        <v>0</v>
      </c>
      <c r="M44" s="90">
        <v>96.2406015037594</v>
      </c>
      <c r="N44" s="129">
        <v>0</v>
      </c>
      <c r="O44" s="129">
        <v>0</v>
      </c>
      <c r="P44" s="129">
        <v>0</v>
      </c>
      <c r="Q44" s="129">
        <v>0</v>
      </c>
      <c r="R44" s="129">
        <v>0</v>
      </c>
      <c r="S44" s="129">
        <v>0</v>
      </c>
      <c r="T44" s="129">
        <v>0</v>
      </c>
      <c r="U44" s="129">
        <v>0</v>
      </c>
      <c r="V44" s="136">
        <v>100</v>
      </c>
    </row>
    <row r="45" spans="1:22" ht="15">
      <c r="A45" s="160"/>
      <c r="B45" s="40" t="s">
        <v>25</v>
      </c>
      <c r="C45" s="71">
        <v>0</v>
      </c>
      <c r="D45" s="71">
        <v>0</v>
      </c>
      <c r="E45" s="70">
        <v>0</v>
      </c>
      <c r="F45" s="70">
        <v>0</v>
      </c>
      <c r="G45" s="70">
        <v>0</v>
      </c>
      <c r="H45" s="70">
        <v>0</v>
      </c>
      <c r="I45" s="71">
        <v>0</v>
      </c>
      <c r="J45" s="70">
        <v>0</v>
      </c>
      <c r="K45" s="70">
        <v>0</v>
      </c>
      <c r="L45" s="71">
        <v>0</v>
      </c>
      <c r="M45" s="70">
        <v>0</v>
      </c>
      <c r="N45" s="83">
        <v>100</v>
      </c>
      <c r="O45" s="70">
        <v>0</v>
      </c>
      <c r="P45" s="71">
        <v>0</v>
      </c>
      <c r="Q45" s="70">
        <v>0</v>
      </c>
      <c r="R45" s="70">
        <v>0</v>
      </c>
      <c r="S45" s="71">
        <v>0</v>
      </c>
      <c r="T45" s="70">
        <v>0</v>
      </c>
      <c r="U45" s="71">
        <v>0</v>
      </c>
      <c r="V45" s="77">
        <v>100</v>
      </c>
    </row>
    <row r="46" spans="1:22" ht="15">
      <c r="A46" s="161"/>
      <c r="B46" s="88" t="s">
        <v>26</v>
      </c>
      <c r="C46" s="130">
        <v>0</v>
      </c>
      <c r="D46" s="130">
        <v>0</v>
      </c>
      <c r="E46" s="129">
        <v>6.25</v>
      </c>
      <c r="F46" s="129">
        <v>12.5</v>
      </c>
      <c r="G46" s="129">
        <v>0</v>
      </c>
      <c r="H46" s="129">
        <v>0</v>
      </c>
      <c r="I46" s="130">
        <v>0</v>
      </c>
      <c r="J46" s="129">
        <v>0</v>
      </c>
      <c r="K46" s="129">
        <v>0</v>
      </c>
      <c r="L46" s="130">
        <v>0</v>
      </c>
      <c r="M46" s="129">
        <v>0</v>
      </c>
      <c r="N46" s="129">
        <v>0</v>
      </c>
      <c r="O46" s="90">
        <v>81.25</v>
      </c>
      <c r="P46" s="129">
        <v>0</v>
      </c>
      <c r="Q46" s="129">
        <v>0</v>
      </c>
      <c r="R46" s="129">
        <v>0</v>
      </c>
      <c r="S46" s="129">
        <v>0</v>
      </c>
      <c r="T46" s="129">
        <v>0</v>
      </c>
      <c r="U46" s="129">
        <v>0</v>
      </c>
      <c r="V46" s="136">
        <v>100</v>
      </c>
    </row>
    <row r="47" spans="1:22" ht="15">
      <c r="A47" s="160"/>
      <c r="B47" s="41" t="s">
        <v>33</v>
      </c>
      <c r="C47" s="71">
        <v>10</v>
      </c>
      <c r="D47" s="71">
        <v>15</v>
      </c>
      <c r="E47" s="70">
        <v>20</v>
      </c>
      <c r="F47" s="70">
        <v>40</v>
      </c>
      <c r="G47" s="70">
        <v>0</v>
      </c>
      <c r="H47" s="70">
        <v>5</v>
      </c>
      <c r="I47" s="71">
        <v>5</v>
      </c>
      <c r="J47" s="70">
        <v>0</v>
      </c>
      <c r="K47" s="70">
        <v>0</v>
      </c>
      <c r="L47" s="71">
        <v>0</v>
      </c>
      <c r="M47" s="70">
        <v>0</v>
      </c>
      <c r="N47" s="70">
        <v>0</v>
      </c>
      <c r="O47" s="70">
        <v>0</v>
      </c>
      <c r="P47" s="82">
        <v>5</v>
      </c>
      <c r="Q47" s="70">
        <v>0</v>
      </c>
      <c r="R47" s="70">
        <v>0</v>
      </c>
      <c r="S47" s="71">
        <v>0</v>
      </c>
      <c r="T47" s="70">
        <v>0</v>
      </c>
      <c r="U47" s="71">
        <v>0</v>
      </c>
      <c r="V47" s="77">
        <v>100</v>
      </c>
    </row>
    <row r="48" spans="1:22" ht="15">
      <c r="A48" s="161"/>
      <c r="B48" s="88" t="s">
        <v>17</v>
      </c>
      <c r="C48" s="130">
        <v>0</v>
      </c>
      <c r="D48" s="130">
        <v>0</v>
      </c>
      <c r="E48" s="129">
        <v>0</v>
      </c>
      <c r="F48" s="129">
        <v>0</v>
      </c>
      <c r="G48" s="129">
        <v>0</v>
      </c>
      <c r="H48" s="129">
        <v>0</v>
      </c>
      <c r="I48" s="130">
        <v>0</v>
      </c>
      <c r="J48" s="129">
        <v>0</v>
      </c>
      <c r="K48" s="129">
        <v>0</v>
      </c>
      <c r="L48" s="130">
        <v>0</v>
      </c>
      <c r="M48" s="129">
        <v>0</v>
      </c>
      <c r="N48" s="129">
        <v>0</v>
      </c>
      <c r="O48" s="129">
        <v>0</v>
      </c>
      <c r="P48" s="130">
        <v>0</v>
      </c>
      <c r="Q48" s="90">
        <v>100</v>
      </c>
      <c r="R48" s="129">
        <v>0</v>
      </c>
      <c r="S48" s="129">
        <v>0</v>
      </c>
      <c r="T48" s="129">
        <v>0</v>
      </c>
      <c r="U48" s="129">
        <v>0</v>
      </c>
      <c r="V48" s="136">
        <v>100</v>
      </c>
    </row>
    <row r="49" spans="1:22" ht="15">
      <c r="A49" s="160"/>
      <c r="B49" s="40" t="s">
        <v>18</v>
      </c>
      <c r="C49" s="71">
        <v>20</v>
      </c>
      <c r="D49" s="71">
        <v>0</v>
      </c>
      <c r="E49" s="70">
        <v>0</v>
      </c>
      <c r="F49" s="70">
        <v>0</v>
      </c>
      <c r="G49" s="70">
        <v>0</v>
      </c>
      <c r="H49" s="70">
        <v>20</v>
      </c>
      <c r="I49" s="71">
        <v>0</v>
      </c>
      <c r="J49" s="70">
        <v>0</v>
      </c>
      <c r="K49" s="70">
        <v>0</v>
      </c>
      <c r="L49" s="71">
        <v>0</v>
      </c>
      <c r="M49" s="70">
        <v>0</v>
      </c>
      <c r="N49" s="70">
        <v>0</v>
      </c>
      <c r="O49" s="70">
        <v>0</v>
      </c>
      <c r="P49" s="71">
        <v>0</v>
      </c>
      <c r="Q49" s="70">
        <v>0</v>
      </c>
      <c r="R49" s="83">
        <v>60</v>
      </c>
      <c r="S49" s="71">
        <v>0</v>
      </c>
      <c r="T49" s="70">
        <v>0</v>
      </c>
      <c r="U49" s="71">
        <v>0</v>
      </c>
      <c r="V49" s="77">
        <v>100</v>
      </c>
    </row>
    <row r="50" spans="1:22" ht="15">
      <c r="A50" s="161"/>
      <c r="B50" s="88" t="s">
        <v>19</v>
      </c>
      <c r="C50" s="130">
        <v>0</v>
      </c>
      <c r="D50" s="130">
        <v>0</v>
      </c>
      <c r="E50" s="129">
        <v>0</v>
      </c>
      <c r="F50" s="129">
        <v>14.285714285714285</v>
      </c>
      <c r="G50" s="129">
        <v>0</v>
      </c>
      <c r="H50" s="129">
        <v>0</v>
      </c>
      <c r="I50" s="130">
        <v>0</v>
      </c>
      <c r="J50" s="129">
        <v>0</v>
      </c>
      <c r="K50" s="129">
        <v>0</v>
      </c>
      <c r="L50" s="130">
        <v>0</v>
      </c>
      <c r="M50" s="129">
        <v>0</v>
      </c>
      <c r="N50" s="129">
        <v>0</v>
      </c>
      <c r="O50" s="129">
        <v>0</v>
      </c>
      <c r="P50" s="130">
        <v>0</v>
      </c>
      <c r="Q50" s="129">
        <v>0</v>
      </c>
      <c r="R50" s="129">
        <v>0</v>
      </c>
      <c r="S50" s="92">
        <v>85.71428571428571</v>
      </c>
      <c r="T50" s="129">
        <v>0</v>
      </c>
      <c r="U50" s="129">
        <v>0</v>
      </c>
      <c r="V50" s="136">
        <v>100</v>
      </c>
    </row>
    <row r="51" spans="1:22" ht="15">
      <c r="A51" s="161"/>
      <c r="B51" s="93" t="s">
        <v>20</v>
      </c>
      <c r="C51" s="89">
        <v>14.0625</v>
      </c>
      <c r="D51" s="89">
        <v>1.5625</v>
      </c>
      <c r="E51" s="91">
        <v>12.5</v>
      </c>
      <c r="F51" s="91">
        <v>20.3125</v>
      </c>
      <c r="G51" s="91">
        <v>1.5625</v>
      </c>
      <c r="H51" s="91">
        <v>3.125</v>
      </c>
      <c r="I51" s="89">
        <v>1.5625</v>
      </c>
      <c r="J51" s="91">
        <v>0</v>
      </c>
      <c r="K51" s="91">
        <v>0</v>
      </c>
      <c r="L51" s="89">
        <v>0</v>
      </c>
      <c r="M51" s="91">
        <v>0</v>
      </c>
      <c r="N51" s="91">
        <v>0</v>
      </c>
      <c r="O51" s="91">
        <v>0</v>
      </c>
      <c r="P51" s="89">
        <v>0</v>
      </c>
      <c r="Q51" s="91">
        <v>0</v>
      </c>
      <c r="R51" s="91">
        <v>0</v>
      </c>
      <c r="S51" s="89">
        <v>0</v>
      </c>
      <c r="T51" s="90">
        <v>45.3125</v>
      </c>
      <c r="U51" s="89">
        <v>0</v>
      </c>
      <c r="V51" s="136">
        <v>100</v>
      </c>
    </row>
    <row r="52" spans="1:22" ht="15">
      <c r="A52" s="162"/>
      <c r="B52" s="79" t="s">
        <v>28</v>
      </c>
      <c r="C52" s="133">
        <v>0</v>
      </c>
      <c r="D52" s="134">
        <v>0</v>
      </c>
      <c r="E52" s="135">
        <v>4.761904761904762</v>
      </c>
      <c r="F52" s="135">
        <v>9.523809523809524</v>
      </c>
      <c r="G52" s="135">
        <v>0</v>
      </c>
      <c r="H52" s="135">
        <v>0</v>
      </c>
      <c r="I52" s="134">
        <v>0</v>
      </c>
      <c r="J52" s="135">
        <v>0</v>
      </c>
      <c r="K52" s="135">
        <v>0</v>
      </c>
      <c r="L52" s="134">
        <v>0</v>
      </c>
      <c r="M52" s="135">
        <v>0</v>
      </c>
      <c r="N52" s="135">
        <v>0</v>
      </c>
      <c r="O52" s="135">
        <v>0</v>
      </c>
      <c r="P52" s="134">
        <v>0</v>
      </c>
      <c r="Q52" s="135">
        <v>0</v>
      </c>
      <c r="R52" s="135">
        <v>0</v>
      </c>
      <c r="S52" s="134">
        <v>0</v>
      </c>
      <c r="T52" s="135">
        <v>0</v>
      </c>
      <c r="U52" s="84">
        <v>85.71428571428571</v>
      </c>
      <c r="V52" s="78">
        <v>100</v>
      </c>
    </row>
    <row r="54" ht="18">
      <c r="A54" s="1"/>
    </row>
  </sheetData>
  <sheetProtection/>
  <mergeCells count="4">
    <mergeCell ref="A34:A52"/>
    <mergeCell ref="A9:A27"/>
    <mergeCell ref="C6:V6"/>
    <mergeCell ref="C32:V32"/>
  </mergeCells>
  <hyperlinks>
    <hyperlink ref="A1" r:id="rId1" display="http://www.brin.ac.uk/figures"/>
  </hyperlinks>
  <printOptions/>
  <pageMargins left="0.7" right="0.7" top="0.75" bottom="0.75" header="0.3" footer="0.3"/>
  <pageSetup horizontalDpi="300" verticalDpi="300" orientation="portrait" paperSize="9" r:id="rId3"/>
  <drawing r:id="rId2"/>
</worksheet>
</file>

<file path=xl/worksheets/sheet4.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4" sqref="A4"/>
    </sheetView>
  </sheetViews>
  <sheetFormatPr defaultColWidth="9.140625" defaultRowHeight="15"/>
  <cols>
    <col min="2" max="2" width="30.28125" style="0" bestFit="1" customWidth="1"/>
    <col min="3" max="3" width="15.28125" style="0" customWidth="1"/>
    <col min="4" max="4" width="13.57421875" style="0" customWidth="1"/>
    <col min="6" max="7" width="15.00390625" style="0" bestFit="1" customWidth="1"/>
    <col min="8" max="8" width="13.140625" style="0" bestFit="1" customWidth="1"/>
  </cols>
  <sheetData>
    <row r="1" ht="15">
      <c r="A1" s="39" t="s">
        <v>38</v>
      </c>
    </row>
    <row r="3" ht="18">
      <c r="A3" s="94" t="s">
        <v>115</v>
      </c>
    </row>
    <row r="19" spans="1:8" ht="45" customHeight="1">
      <c r="A19" t="s">
        <v>5</v>
      </c>
      <c r="B19" s="99" t="s">
        <v>5</v>
      </c>
      <c r="C19" s="97" t="s">
        <v>50</v>
      </c>
      <c r="D19" s="97" t="s">
        <v>51</v>
      </c>
      <c r="E19" s="99" t="s">
        <v>29</v>
      </c>
      <c r="F19" s="97" t="s">
        <v>50</v>
      </c>
      <c r="G19" s="97" t="s">
        <v>51</v>
      </c>
      <c r="H19" s="105" t="s">
        <v>29</v>
      </c>
    </row>
    <row r="20" spans="2:8" ht="15">
      <c r="B20" s="98"/>
      <c r="C20" s="165" t="s">
        <v>52</v>
      </c>
      <c r="D20" s="166"/>
      <c r="E20" s="147"/>
      <c r="F20" s="165" t="s">
        <v>53</v>
      </c>
      <c r="G20" s="166"/>
      <c r="H20" s="147"/>
    </row>
    <row r="21" spans="2:8" ht="15">
      <c r="B21" s="43" t="s">
        <v>30</v>
      </c>
      <c r="C21" s="26">
        <v>1491</v>
      </c>
      <c r="D21" s="26">
        <v>334</v>
      </c>
      <c r="E21" s="26">
        <v>1825</v>
      </c>
      <c r="F21" s="100">
        <f>($C21/$E21)*100</f>
        <v>81.69863013698631</v>
      </c>
      <c r="G21" s="100">
        <f aca="true" t="shared" si="0" ref="G21:G37">(D21/$E21)*100</f>
        <v>18.301369863013697</v>
      </c>
      <c r="H21" s="102">
        <v>1</v>
      </c>
    </row>
    <row r="22" spans="2:8" ht="15">
      <c r="B22" s="44" t="s">
        <v>31</v>
      </c>
      <c r="C22" s="26">
        <v>139</v>
      </c>
      <c r="D22" s="26">
        <v>287</v>
      </c>
      <c r="E22" s="26">
        <v>426</v>
      </c>
      <c r="F22" s="100">
        <f aca="true" t="shared" si="1" ref="F22:F35">($C22/$E22)*100</f>
        <v>32.629107981220656</v>
      </c>
      <c r="G22" s="100">
        <f t="shared" si="0"/>
        <v>67.37089201877934</v>
      </c>
      <c r="H22" s="102">
        <v>1</v>
      </c>
    </row>
    <row r="23" spans="2:8" ht="15">
      <c r="B23" s="42" t="s">
        <v>12</v>
      </c>
      <c r="C23" s="26">
        <v>66</v>
      </c>
      <c r="D23" s="26">
        <v>313</v>
      </c>
      <c r="E23" s="26">
        <v>379</v>
      </c>
      <c r="F23" s="100">
        <f t="shared" si="1"/>
        <v>17.41424802110818</v>
      </c>
      <c r="G23" s="100">
        <f t="shared" si="0"/>
        <v>82.58575197889182</v>
      </c>
      <c r="H23" s="102">
        <v>1</v>
      </c>
    </row>
    <row r="24" spans="2:8" ht="15">
      <c r="B24" s="42" t="s">
        <v>13</v>
      </c>
      <c r="C24" s="26">
        <v>345</v>
      </c>
      <c r="D24" s="26">
        <v>614</v>
      </c>
      <c r="E24" s="26">
        <v>959</v>
      </c>
      <c r="F24" s="100">
        <f t="shared" si="1"/>
        <v>35.97497393117831</v>
      </c>
      <c r="G24" s="100">
        <f t="shared" si="0"/>
        <v>64.02502606882169</v>
      </c>
      <c r="H24" s="102">
        <v>1</v>
      </c>
    </row>
    <row r="25" spans="2:8" ht="15">
      <c r="B25" s="42" t="s">
        <v>14</v>
      </c>
      <c r="C25" s="26">
        <v>3</v>
      </c>
      <c r="D25" s="26">
        <v>30</v>
      </c>
      <c r="E25" s="26">
        <v>33</v>
      </c>
      <c r="F25" s="100">
        <f t="shared" si="1"/>
        <v>9.090909090909092</v>
      </c>
      <c r="G25" s="100">
        <f t="shared" si="0"/>
        <v>90.9090909090909</v>
      </c>
      <c r="H25" s="102">
        <v>1</v>
      </c>
    </row>
    <row r="26" spans="2:8" ht="15">
      <c r="B26" s="42" t="s">
        <v>15</v>
      </c>
      <c r="C26" s="26">
        <v>14</v>
      </c>
      <c r="D26" s="26">
        <v>67</v>
      </c>
      <c r="E26" s="26">
        <v>81</v>
      </c>
      <c r="F26" s="100">
        <f t="shared" si="1"/>
        <v>17.28395061728395</v>
      </c>
      <c r="G26" s="100">
        <f t="shared" si="0"/>
        <v>82.71604938271605</v>
      </c>
      <c r="H26" s="102">
        <v>1</v>
      </c>
    </row>
    <row r="27" spans="2:8" ht="15">
      <c r="B27" s="42" t="s">
        <v>16</v>
      </c>
      <c r="C27" s="26">
        <v>30</v>
      </c>
      <c r="D27" s="26">
        <v>91</v>
      </c>
      <c r="E27" s="26">
        <v>121</v>
      </c>
      <c r="F27" s="100">
        <f t="shared" si="1"/>
        <v>24.793388429752067</v>
      </c>
      <c r="G27" s="100">
        <f t="shared" si="0"/>
        <v>75.20661157024794</v>
      </c>
      <c r="H27" s="102">
        <v>1</v>
      </c>
    </row>
    <row r="28" spans="2:8" ht="15">
      <c r="B28" s="44" t="s">
        <v>21</v>
      </c>
      <c r="C28" s="26">
        <v>3</v>
      </c>
      <c r="D28" s="26">
        <v>23</v>
      </c>
      <c r="E28" s="26">
        <v>26</v>
      </c>
      <c r="F28" s="100">
        <f t="shared" si="1"/>
        <v>11.538461538461538</v>
      </c>
      <c r="G28" s="100">
        <f t="shared" si="0"/>
        <v>88.46153846153845</v>
      </c>
      <c r="H28" s="102">
        <v>1</v>
      </c>
    </row>
    <row r="29" spans="2:8" ht="15">
      <c r="B29" s="26" t="s">
        <v>22</v>
      </c>
      <c r="C29" s="26">
        <v>11</v>
      </c>
      <c r="D29" s="26">
        <v>52</v>
      </c>
      <c r="E29" s="26">
        <v>63</v>
      </c>
      <c r="F29" s="100">
        <f t="shared" si="1"/>
        <v>17.46031746031746</v>
      </c>
      <c r="G29" s="100">
        <f t="shared" si="0"/>
        <v>82.53968253968253</v>
      </c>
      <c r="H29" s="102">
        <v>1</v>
      </c>
    </row>
    <row r="30" spans="2:8" ht="15">
      <c r="B30" s="26" t="s">
        <v>23</v>
      </c>
      <c r="C30" s="26">
        <v>18</v>
      </c>
      <c r="D30" s="26">
        <v>26</v>
      </c>
      <c r="E30" s="26">
        <v>44</v>
      </c>
      <c r="F30" s="100">
        <f t="shared" si="1"/>
        <v>40.909090909090914</v>
      </c>
      <c r="G30" s="100">
        <f t="shared" si="0"/>
        <v>59.09090909090909</v>
      </c>
      <c r="H30" s="102">
        <v>1</v>
      </c>
    </row>
    <row r="31" spans="2:8" ht="15">
      <c r="B31" s="26" t="s">
        <v>24</v>
      </c>
      <c r="C31" s="26">
        <v>11</v>
      </c>
      <c r="D31" s="26">
        <v>105</v>
      </c>
      <c r="E31" s="26">
        <v>116</v>
      </c>
      <c r="F31" s="100">
        <f t="shared" si="1"/>
        <v>9.482758620689655</v>
      </c>
      <c r="G31" s="100">
        <f t="shared" si="0"/>
        <v>90.51724137931035</v>
      </c>
      <c r="H31" s="102">
        <v>1</v>
      </c>
    </row>
    <row r="32" spans="2:8" ht="15">
      <c r="B32" s="26" t="s">
        <v>25</v>
      </c>
      <c r="C32" s="26">
        <v>1</v>
      </c>
      <c r="D32" s="26">
        <v>11</v>
      </c>
      <c r="E32" s="26">
        <v>12</v>
      </c>
      <c r="F32" s="100">
        <f t="shared" si="1"/>
        <v>8.333333333333332</v>
      </c>
      <c r="G32" s="100">
        <f t="shared" si="0"/>
        <v>91.66666666666666</v>
      </c>
      <c r="H32" s="102">
        <v>1</v>
      </c>
    </row>
    <row r="33" spans="2:8" ht="15">
      <c r="B33" s="26" t="s">
        <v>26</v>
      </c>
      <c r="C33" s="26">
        <v>11</v>
      </c>
      <c r="D33" s="26">
        <v>6</v>
      </c>
      <c r="E33" s="26">
        <v>17</v>
      </c>
      <c r="F33" s="100">
        <f t="shared" si="1"/>
        <v>64.70588235294117</v>
      </c>
      <c r="G33" s="100">
        <f t="shared" si="0"/>
        <v>35.294117647058826</v>
      </c>
      <c r="H33" s="102">
        <v>1</v>
      </c>
    </row>
    <row r="34" spans="2:8" ht="15">
      <c r="B34" s="26" t="s">
        <v>27</v>
      </c>
      <c r="C34" s="26">
        <v>8</v>
      </c>
      <c r="D34" s="26">
        <v>10</v>
      </c>
      <c r="E34" s="26">
        <v>18</v>
      </c>
      <c r="F34" s="100">
        <f t="shared" si="1"/>
        <v>44.44444444444444</v>
      </c>
      <c r="G34" s="100">
        <f t="shared" si="0"/>
        <v>55.55555555555556</v>
      </c>
      <c r="H34" s="102">
        <v>1</v>
      </c>
    </row>
    <row r="35" spans="2:8" ht="15">
      <c r="B35" s="26" t="s">
        <v>48</v>
      </c>
      <c r="C35" s="26">
        <v>17</v>
      </c>
      <c r="D35" s="26">
        <v>61</v>
      </c>
      <c r="E35" s="26">
        <v>78</v>
      </c>
      <c r="F35" s="100">
        <f t="shared" si="1"/>
        <v>21.794871794871796</v>
      </c>
      <c r="G35" s="100">
        <f t="shared" si="0"/>
        <v>78.2051282051282</v>
      </c>
      <c r="H35" s="102">
        <v>1</v>
      </c>
    </row>
    <row r="36" spans="2:8" ht="15">
      <c r="B36" s="98" t="s">
        <v>49</v>
      </c>
      <c r="C36" s="98">
        <v>9</v>
      </c>
      <c r="D36" s="98">
        <v>9</v>
      </c>
      <c r="E36" s="98">
        <v>18</v>
      </c>
      <c r="F36" s="101">
        <f>($C36/$E36)*100</f>
        <v>50</v>
      </c>
      <c r="G36" s="101">
        <f t="shared" si="0"/>
        <v>50</v>
      </c>
      <c r="H36" s="103">
        <v>1</v>
      </c>
    </row>
    <row r="37" spans="2:8" ht="15">
      <c r="B37" s="106" t="s">
        <v>29</v>
      </c>
      <c r="C37" s="107">
        <v>2177</v>
      </c>
      <c r="D37" s="107">
        <v>2039</v>
      </c>
      <c r="E37" s="107">
        <v>4216</v>
      </c>
      <c r="F37" s="108">
        <f>($C37/$E37)*100</f>
        <v>51.63662239089184</v>
      </c>
      <c r="G37" s="108">
        <f t="shared" si="0"/>
        <v>48.36337760910816</v>
      </c>
      <c r="H37" s="109">
        <v>1</v>
      </c>
    </row>
    <row r="38" ht="15" hidden="1"/>
    <row r="40" ht="15">
      <c r="B40" s="116" t="s">
        <v>73</v>
      </c>
    </row>
  </sheetData>
  <sheetProtection/>
  <mergeCells count="2">
    <mergeCell ref="C20:D20"/>
    <mergeCell ref="F20:G20"/>
  </mergeCells>
  <hyperlinks>
    <hyperlink ref="A1" r:id="rId1" display="http://www.brin.ac.uk/figures"/>
  </hyperlinks>
  <printOptions/>
  <pageMargins left="0.7" right="0.7" top="0.75" bottom="0.75" header="0.3" footer="0.3"/>
  <pageSetup horizontalDpi="300" verticalDpi="300" orientation="portrait" paperSize="9" r:id="rId3"/>
  <drawing r:id="rId2"/>
</worksheet>
</file>

<file path=xl/worksheets/sheet5.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A4" sqref="A4"/>
    </sheetView>
  </sheetViews>
  <sheetFormatPr defaultColWidth="9.140625" defaultRowHeight="15"/>
  <cols>
    <col min="2" max="2" width="30.140625" style="0" customWidth="1"/>
    <col min="7" max="7" width="15.00390625" style="0" customWidth="1"/>
  </cols>
  <sheetData>
    <row r="1" ht="15">
      <c r="A1" s="39" t="s">
        <v>38</v>
      </c>
    </row>
    <row r="3" ht="18">
      <c r="A3" s="94" t="s">
        <v>77</v>
      </c>
    </row>
    <row r="5" spans="1:7" ht="15">
      <c r="A5" t="s">
        <v>5</v>
      </c>
      <c r="B5" t="s">
        <v>5</v>
      </c>
      <c r="C5" s="167" t="s">
        <v>76</v>
      </c>
      <c r="D5" s="168"/>
      <c r="E5" s="168"/>
      <c r="F5" s="168"/>
      <c r="G5" s="169"/>
    </row>
    <row r="6" spans="3:7" ht="15">
      <c r="C6" s="146" t="s">
        <v>68</v>
      </c>
      <c r="D6" s="146" t="s">
        <v>69</v>
      </c>
      <c r="E6" s="19" t="s">
        <v>29</v>
      </c>
      <c r="F6" s="146" t="s">
        <v>70</v>
      </c>
      <c r="G6" s="146" t="s">
        <v>71</v>
      </c>
    </row>
    <row r="7" spans="1:7" ht="15">
      <c r="A7" s="170" t="s">
        <v>1</v>
      </c>
      <c r="B7" s="95" t="s">
        <v>30</v>
      </c>
      <c r="C7" s="26">
        <v>1366</v>
      </c>
      <c r="D7" s="26">
        <v>31</v>
      </c>
      <c r="E7" s="26">
        <v>1397</v>
      </c>
      <c r="F7" s="100">
        <f>(C7/E7)*100</f>
        <v>97.78095919828203</v>
      </c>
      <c r="G7" s="100">
        <f>(D7/E7)*100</f>
        <v>2.219040801717967</v>
      </c>
    </row>
    <row r="8" spans="1:7" ht="15">
      <c r="A8" s="171"/>
      <c r="B8" s="51" t="s">
        <v>31</v>
      </c>
      <c r="C8" s="26">
        <v>325</v>
      </c>
      <c r="D8" s="26">
        <v>119</v>
      </c>
      <c r="E8" s="26">
        <v>444</v>
      </c>
      <c r="F8" s="100">
        <f aca="true" t="shared" si="0" ref="F8:F23">(C8/E8)*100</f>
        <v>73.1981981981982</v>
      </c>
      <c r="G8" s="100">
        <f aca="true" t="shared" si="1" ref="G8:G23">(D8/E8)*100</f>
        <v>26.8018018018018</v>
      </c>
    </row>
    <row r="9" spans="1:7" ht="15">
      <c r="A9" s="171"/>
      <c r="B9" s="96" t="s">
        <v>12</v>
      </c>
      <c r="C9" s="26">
        <v>243</v>
      </c>
      <c r="D9" s="26">
        <v>167</v>
      </c>
      <c r="E9" s="26">
        <v>410</v>
      </c>
      <c r="F9" s="100">
        <f t="shared" si="0"/>
        <v>59.26829268292683</v>
      </c>
      <c r="G9" s="100">
        <f t="shared" si="1"/>
        <v>40.731707317073166</v>
      </c>
    </row>
    <row r="10" spans="1:7" ht="15">
      <c r="A10" s="171"/>
      <c r="B10" s="96" t="s">
        <v>13</v>
      </c>
      <c r="C10" s="26">
        <v>822</v>
      </c>
      <c r="D10" s="26">
        <v>182</v>
      </c>
      <c r="E10" s="26">
        <v>1004</v>
      </c>
      <c r="F10" s="100">
        <f t="shared" si="0"/>
        <v>81.87250996015936</v>
      </c>
      <c r="G10" s="100">
        <f t="shared" si="1"/>
        <v>18.127490039840637</v>
      </c>
    </row>
    <row r="11" spans="1:7" ht="15">
      <c r="A11" s="171"/>
      <c r="B11" s="96" t="s">
        <v>14</v>
      </c>
      <c r="C11" s="26">
        <v>12</v>
      </c>
      <c r="D11" s="26">
        <v>21</v>
      </c>
      <c r="E11" s="26">
        <v>33</v>
      </c>
      <c r="F11" s="100">
        <f t="shared" si="0"/>
        <v>36.36363636363637</v>
      </c>
      <c r="G11" s="100">
        <f t="shared" si="1"/>
        <v>63.63636363636363</v>
      </c>
    </row>
    <row r="12" spans="1:7" ht="15">
      <c r="A12" s="171"/>
      <c r="B12" s="96" t="s">
        <v>15</v>
      </c>
      <c r="C12" s="26">
        <v>56</v>
      </c>
      <c r="D12" s="26">
        <v>28</v>
      </c>
      <c r="E12" s="26">
        <v>84</v>
      </c>
      <c r="F12" s="100">
        <f t="shared" si="0"/>
        <v>66.66666666666666</v>
      </c>
      <c r="G12" s="100">
        <f t="shared" si="1"/>
        <v>33.33333333333333</v>
      </c>
    </row>
    <row r="13" spans="1:7" ht="15">
      <c r="A13" s="171"/>
      <c r="B13" s="96" t="s">
        <v>16</v>
      </c>
      <c r="C13" s="26">
        <v>97</v>
      </c>
      <c r="D13" s="26">
        <v>30</v>
      </c>
      <c r="E13" s="26">
        <v>127</v>
      </c>
      <c r="F13" s="100">
        <f t="shared" si="0"/>
        <v>76.37795275590551</v>
      </c>
      <c r="G13" s="100">
        <f t="shared" si="1"/>
        <v>23.62204724409449</v>
      </c>
    </row>
    <row r="14" spans="1:7" ht="15">
      <c r="A14" s="171"/>
      <c r="B14" s="51" t="s">
        <v>21</v>
      </c>
      <c r="C14" s="26">
        <v>16</v>
      </c>
      <c r="D14" s="26">
        <v>10</v>
      </c>
      <c r="E14" s="26">
        <v>26</v>
      </c>
      <c r="F14" s="100">
        <f t="shared" si="0"/>
        <v>61.53846153846154</v>
      </c>
      <c r="G14" s="100">
        <f t="shared" si="1"/>
        <v>38.46153846153847</v>
      </c>
    </row>
    <row r="15" spans="1:7" ht="15">
      <c r="A15" s="171"/>
      <c r="B15" s="8" t="s">
        <v>22</v>
      </c>
      <c r="C15" s="26">
        <v>45</v>
      </c>
      <c r="D15" s="26">
        <v>22</v>
      </c>
      <c r="E15" s="26">
        <v>67</v>
      </c>
      <c r="F15" s="100">
        <f t="shared" si="0"/>
        <v>67.16417910447761</v>
      </c>
      <c r="G15" s="100">
        <f t="shared" si="1"/>
        <v>32.83582089552239</v>
      </c>
    </row>
    <row r="16" spans="1:7" ht="15">
      <c r="A16" s="171"/>
      <c r="B16" s="8" t="s">
        <v>23</v>
      </c>
      <c r="C16" s="26">
        <v>23</v>
      </c>
      <c r="D16" s="26">
        <v>22</v>
      </c>
      <c r="E16" s="26">
        <v>45</v>
      </c>
      <c r="F16" s="100">
        <f t="shared" si="0"/>
        <v>51.11111111111111</v>
      </c>
      <c r="G16" s="100">
        <f t="shared" si="1"/>
        <v>48.888888888888886</v>
      </c>
    </row>
    <row r="17" spans="1:7" ht="15">
      <c r="A17" s="171"/>
      <c r="B17" s="8" t="s">
        <v>24</v>
      </c>
      <c r="C17" s="26">
        <v>54</v>
      </c>
      <c r="D17" s="26">
        <v>76</v>
      </c>
      <c r="E17" s="26">
        <v>130</v>
      </c>
      <c r="F17" s="100">
        <f t="shared" si="0"/>
        <v>41.53846153846154</v>
      </c>
      <c r="G17" s="100">
        <f t="shared" si="1"/>
        <v>58.46153846153847</v>
      </c>
    </row>
    <row r="18" spans="1:7" ht="15">
      <c r="A18" s="171"/>
      <c r="B18" s="8" t="s">
        <v>25</v>
      </c>
      <c r="C18" s="26">
        <v>4</v>
      </c>
      <c r="D18" s="26">
        <v>11</v>
      </c>
      <c r="E18" s="26">
        <v>15</v>
      </c>
      <c r="F18" s="100">
        <f t="shared" si="0"/>
        <v>26.666666666666668</v>
      </c>
      <c r="G18" s="100">
        <f t="shared" si="1"/>
        <v>73.33333333333333</v>
      </c>
    </row>
    <row r="19" spans="1:7" ht="15">
      <c r="A19" s="171"/>
      <c r="B19" s="8" t="s">
        <v>26</v>
      </c>
      <c r="C19" s="26">
        <v>10</v>
      </c>
      <c r="D19" s="26">
        <v>7</v>
      </c>
      <c r="E19" s="26">
        <v>17</v>
      </c>
      <c r="F19" s="100">
        <f t="shared" si="0"/>
        <v>58.82352941176471</v>
      </c>
      <c r="G19" s="100">
        <f t="shared" si="1"/>
        <v>41.17647058823529</v>
      </c>
    </row>
    <row r="20" spans="1:7" ht="15">
      <c r="A20" s="171"/>
      <c r="B20" s="8" t="s">
        <v>45</v>
      </c>
      <c r="C20" s="26">
        <v>8</v>
      </c>
      <c r="D20" s="26">
        <v>12</v>
      </c>
      <c r="E20" s="26">
        <v>20</v>
      </c>
      <c r="F20" s="100">
        <f t="shared" si="0"/>
        <v>40</v>
      </c>
      <c r="G20" s="100">
        <f t="shared" si="1"/>
        <v>60</v>
      </c>
    </row>
    <row r="21" spans="1:7" ht="15">
      <c r="A21" s="171"/>
      <c r="B21" s="8" t="s">
        <v>78</v>
      </c>
      <c r="C21" s="26">
        <v>28</v>
      </c>
      <c r="D21" s="26">
        <v>54</v>
      </c>
      <c r="E21" s="26">
        <v>82</v>
      </c>
      <c r="F21" s="100">
        <f t="shared" si="0"/>
        <v>34.146341463414636</v>
      </c>
      <c r="G21" s="100">
        <f t="shared" si="1"/>
        <v>65.85365853658537</v>
      </c>
    </row>
    <row r="22" spans="1:7" ht="15">
      <c r="A22" s="171"/>
      <c r="B22" s="8" t="s">
        <v>49</v>
      </c>
      <c r="C22" s="26">
        <v>1</v>
      </c>
      <c r="D22" s="26">
        <v>1</v>
      </c>
      <c r="E22" s="26">
        <v>2</v>
      </c>
      <c r="F22" s="100">
        <f t="shared" si="0"/>
        <v>50</v>
      </c>
      <c r="G22" s="100">
        <f t="shared" si="1"/>
        <v>50</v>
      </c>
    </row>
    <row r="23" spans="1:7" ht="15">
      <c r="A23" s="144"/>
      <c r="B23" s="10" t="s">
        <v>29</v>
      </c>
      <c r="C23" s="19">
        <v>3110</v>
      </c>
      <c r="D23" s="19">
        <v>793</v>
      </c>
      <c r="E23" s="19">
        <v>3903</v>
      </c>
      <c r="F23" s="104">
        <f t="shared" si="0"/>
        <v>79.68229566999744</v>
      </c>
      <c r="G23" s="104">
        <f t="shared" si="1"/>
        <v>20.317704330002563</v>
      </c>
    </row>
    <row r="24" ht="15">
      <c r="B24" s="116" t="s">
        <v>79</v>
      </c>
    </row>
    <row r="25" ht="15">
      <c r="B25" s="116" t="s">
        <v>80</v>
      </c>
    </row>
  </sheetData>
  <sheetProtection/>
  <mergeCells count="2">
    <mergeCell ref="C5:G5"/>
    <mergeCell ref="A7:A23"/>
  </mergeCells>
  <hyperlinks>
    <hyperlink ref="A1" r:id="rId1" display="http://www.brin.ac.uk/figures"/>
  </hyperlinks>
  <printOptions/>
  <pageMargins left="0.7" right="0.7" top="0.75" bottom="0.75" header="0.3" footer="0.3"/>
  <pageSetup orientation="portrait" paperSize="9"/>
  <drawing r:id="rId2"/>
</worksheet>
</file>

<file path=xl/worksheets/sheet6.xml><?xml version="1.0" encoding="utf-8"?>
<worksheet xmlns="http://schemas.openxmlformats.org/spreadsheetml/2006/main" xmlns:r="http://schemas.openxmlformats.org/officeDocument/2006/relationships">
  <dimension ref="A1:S23"/>
  <sheetViews>
    <sheetView showGridLines="0" zoomScalePageLayoutView="0" workbookViewId="0" topLeftCell="A1">
      <selection activeCell="A2" sqref="A2"/>
    </sheetView>
  </sheetViews>
  <sheetFormatPr defaultColWidth="9.140625" defaultRowHeight="15"/>
  <cols>
    <col min="2" max="2" width="12.57421875" style="0" customWidth="1"/>
    <col min="3" max="3" width="13.8515625" style="0" customWidth="1"/>
    <col min="4" max="4" width="13.421875" style="0" customWidth="1"/>
    <col min="8" max="8" width="12.00390625" style="0" bestFit="1" customWidth="1"/>
    <col min="9" max="9" width="13.421875" style="0" customWidth="1"/>
    <col min="10" max="10" width="14.57421875" style="0" bestFit="1" customWidth="1"/>
    <col min="16" max="16" width="11.57421875" style="0" customWidth="1"/>
    <col min="17" max="17" width="17.00390625" style="0" bestFit="1" customWidth="1"/>
  </cols>
  <sheetData>
    <row r="1" ht="15">
      <c r="A1" s="39" t="s">
        <v>38</v>
      </c>
    </row>
    <row r="3" ht="18">
      <c r="A3" s="94" t="s">
        <v>66</v>
      </c>
    </row>
    <row r="5" spans="1:19" ht="15">
      <c r="A5" t="s">
        <v>5</v>
      </c>
      <c r="B5" t="s">
        <v>5</v>
      </c>
      <c r="C5" s="113" t="s">
        <v>1</v>
      </c>
      <c r="D5" s="18"/>
      <c r="E5" s="18"/>
      <c r="F5" s="18"/>
      <c r="G5" s="18"/>
      <c r="H5" s="18"/>
      <c r="I5" s="18"/>
      <c r="J5" s="18"/>
      <c r="K5" s="18"/>
      <c r="L5" s="18"/>
      <c r="M5" s="18"/>
      <c r="N5" s="18"/>
      <c r="O5" s="18"/>
      <c r="P5" s="18"/>
      <c r="Q5" s="18"/>
      <c r="R5" s="18"/>
      <c r="S5" s="11"/>
    </row>
    <row r="6" spans="3:19" ht="60">
      <c r="C6" s="110" t="s">
        <v>30</v>
      </c>
      <c r="D6" s="110" t="s">
        <v>31</v>
      </c>
      <c r="E6" s="111" t="s">
        <v>12</v>
      </c>
      <c r="F6" s="111" t="s">
        <v>13</v>
      </c>
      <c r="G6" s="111" t="s">
        <v>14</v>
      </c>
      <c r="H6" s="111" t="s">
        <v>15</v>
      </c>
      <c r="I6" s="111" t="s">
        <v>16</v>
      </c>
      <c r="J6" s="110" t="s">
        <v>21</v>
      </c>
      <c r="K6" s="112" t="s">
        <v>22</v>
      </c>
      <c r="L6" s="112" t="s">
        <v>23</v>
      </c>
      <c r="M6" s="112" t="s">
        <v>24</v>
      </c>
      <c r="N6" s="112" t="s">
        <v>25</v>
      </c>
      <c r="O6" s="112" t="s">
        <v>26</v>
      </c>
      <c r="P6" s="112" t="s">
        <v>45</v>
      </c>
      <c r="Q6" s="112" t="s">
        <v>48</v>
      </c>
      <c r="R6" s="112" t="s">
        <v>49</v>
      </c>
      <c r="S6" s="19" t="s">
        <v>29</v>
      </c>
    </row>
    <row r="7" spans="1:19" ht="15">
      <c r="A7" s="145" t="s">
        <v>61</v>
      </c>
      <c r="B7" s="114" t="s">
        <v>54</v>
      </c>
      <c r="C7" s="99">
        <v>298</v>
      </c>
      <c r="D7" s="99">
        <v>69</v>
      </c>
      <c r="E7" s="99">
        <v>43</v>
      </c>
      <c r="F7" s="99">
        <v>32</v>
      </c>
      <c r="G7" s="99">
        <v>0</v>
      </c>
      <c r="H7" s="99">
        <v>4</v>
      </c>
      <c r="I7" s="99">
        <v>9</v>
      </c>
      <c r="J7" s="99">
        <v>9</v>
      </c>
      <c r="K7" s="99">
        <v>17</v>
      </c>
      <c r="L7" s="99">
        <v>5</v>
      </c>
      <c r="M7" s="99">
        <v>30</v>
      </c>
      <c r="N7" s="114">
        <v>3</v>
      </c>
      <c r="O7" s="99">
        <v>3</v>
      </c>
      <c r="P7" s="99">
        <v>5</v>
      </c>
      <c r="Q7" s="99">
        <v>12</v>
      </c>
      <c r="R7" s="99">
        <v>0</v>
      </c>
      <c r="S7" s="99">
        <v>539</v>
      </c>
    </row>
    <row r="8" spans="1:19" ht="15">
      <c r="A8" s="172"/>
      <c r="B8" s="8" t="s">
        <v>55</v>
      </c>
      <c r="C8" s="26">
        <v>355</v>
      </c>
      <c r="D8" s="26">
        <v>86</v>
      </c>
      <c r="E8" s="26">
        <v>86</v>
      </c>
      <c r="F8" s="26">
        <v>81</v>
      </c>
      <c r="G8" s="26">
        <v>5</v>
      </c>
      <c r="H8" s="26">
        <v>6</v>
      </c>
      <c r="I8" s="26">
        <v>6</v>
      </c>
      <c r="J8" s="26">
        <v>6</v>
      </c>
      <c r="K8" s="26">
        <v>26</v>
      </c>
      <c r="L8" s="26">
        <v>10</v>
      </c>
      <c r="M8" s="26">
        <v>45</v>
      </c>
      <c r="N8" s="8">
        <v>5</v>
      </c>
      <c r="O8" s="26">
        <v>1</v>
      </c>
      <c r="P8" s="26">
        <v>1</v>
      </c>
      <c r="Q8" s="26">
        <v>17</v>
      </c>
      <c r="R8" s="26">
        <v>1</v>
      </c>
      <c r="S8" s="26">
        <v>737</v>
      </c>
    </row>
    <row r="9" spans="1:19" ht="15">
      <c r="A9" s="172"/>
      <c r="B9" s="8" t="s">
        <v>56</v>
      </c>
      <c r="C9" s="26">
        <v>436</v>
      </c>
      <c r="D9" s="26">
        <v>82</v>
      </c>
      <c r="E9" s="26">
        <v>79</v>
      </c>
      <c r="F9" s="26">
        <v>152</v>
      </c>
      <c r="G9" s="26">
        <v>2</v>
      </c>
      <c r="H9" s="26">
        <v>11</v>
      </c>
      <c r="I9" s="26">
        <v>20</v>
      </c>
      <c r="J9" s="26">
        <v>4</v>
      </c>
      <c r="K9" s="26">
        <v>11</v>
      </c>
      <c r="L9" s="26">
        <v>5</v>
      </c>
      <c r="M9" s="26">
        <v>37</v>
      </c>
      <c r="N9" s="8">
        <v>3</v>
      </c>
      <c r="O9" s="26">
        <v>5</v>
      </c>
      <c r="P9" s="26">
        <v>5</v>
      </c>
      <c r="Q9" s="26">
        <v>8</v>
      </c>
      <c r="R9" s="26">
        <v>6</v>
      </c>
      <c r="S9" s="26">
        <v>866</v>
      </c>
    </row>
    <row r="10" spans="1:19" ht="15">
      <c r="A10" s="172"/>
      <c r="B10" s="8" t="s">
        <v>57</v>
      </c>
      <c r="C10" s="26">
        <v>353</v>
      </c>
      <c r="D10" s="26">
        <v>77</v>
      </c>
      <c r="E10" s="26">
        <v>71</v>
      </c>
      <c r="F10" s="26">
        <v>157</v>
      </c>
      <c r="G10" s="26">
        <v>2</v>
      </c>
      <c r="H10" s="26">
        <v>5</v>
      </c>
      <c r="I10" s="26">
        <v>22</v>
      </c>
      <c r="J10" s="26">
        <v>4</v>
      </c>
      <c r="K10" s="26">
        <v>10</v>
      </c>
      <c r="L10" s="26">
        <v>6</v>
      </c>
      <c r="M10" s="26">
        <v>14</v>
      </c>
      <c r="N10" s="8">
        <v>1</v>
      </c>
      <c r="O10" s="26">
        <v>4</v>
      </c>
      <c r="P10" s="26">
        <v>5</v>
      </c>
      <c r="Q10" s="26">
        <v>16</v>
      </c>
      <c r="R10" s="26">
        <v>2</v>
      </c>
      <c r="S10" s="26">
        <v>749</v>
      </c>
    </row>
    <row r="11" spans="1:19" ht="15">
      <c r="A11" s="172"/>
      <c r="B11" s="8" t="s">
        <v>58</v>
      </c>
      <c r="C11" s="26">
        <v>276</v>
      </c>
      <c r="D11" s="26">
        <v>39</v>
      </c>
      <c r="E11" s="26">
        <v>59</v>
      </c>
      <c r="F11" s="26">
        <v>216</v>
      </c>
      <c r="G11" s="26">
        <v>6</v>
      </c>
      <c r="H11" s="26">
        <v>13</v>
      </c>
      <c r="I11" s="26">
        <v>26</v>
      </c>
      <c r="J11" s="26">
        <v>1</v>
      </c>
      <c r="K11" s="26">
        <v>4</v>
      </c>
      <c r="L11" s="26">
        <v>8</v>
      </c>
      <c r="M11" s="26">
        <v>1</v>
      </c>
      <c r="N11" s="8">
        <v>3</v>
      </c>
      <c r="O11" s="26">
        <v>3</v>
      </c>
      <c r="P11" s="26">
        <v>0</v>
      </c>
      <c r="Q11" s="26">
        <v>17</v>
      </c>
      <c r="R11" s="26">
        <v>6</v>
      </c>
      <c r="S11" s="26">
        <v>678</v>
      </c>
    </row>
    <row r="12" spans="1:19" ht="15">
      <c r="A12" s="172"/>
      <c r="B12" s="8" t="s">
        <v>59</v>
      </c>
      <c r="C12" s="26">
        <v>213</v>
      </c>
      <c r="D12" s="26">
        <v>91</v>
      </c>
      <c r="E12" s="26">
        <v>77</v>
      </c>
      <c r="F12" s="26">
        <v>364</v>
      </c>
      <c r="G12" s="26">
        <v>18</v>
      </c>
      <c r="H12" s="26">
        <v>46</v>
      </c>
      <c r="I12" s="26">
        <v>44</v>
      </c>
      <c r="J12" s="26">
        <v>2</v>
      </c>
      <c r="K12" s="26">
        <v>0</v>
      </c>
      <c r="L12" s="26">
        <v>13</v>
      </c>
      <c r="M12" s="26">
        <v>6</v>
      </c>
      <c r="N12" s="8">
        <v>1</v>
      </c>
      <c r="O12" s="26">
        <v>1</v>
      </c>
      <c r="P12" s="26">
        <v>4</v>
      </c>
      <c r="Q12" s="26">
        <v>15</v>
      </c>
      <c r="R12" s="26">
        <v>6</v>
      </c>
      <c r="S12" s="26">
        <v>901</v>
      </c>
    </row>
    <row r="13" spans="1:19" ht="27.75" customHeight="1">
      <c r="A13" s="172"/>
      <c r="B13" s="117" t="s">
        <v>74</v>
      </c>
      <c r="C13" s="26">
        <v>7</v>
      </c>
      <c r="D13" s="26">
        <v>1</v>
      </c>
      <c r="E13" s="26">
        <v>1</v>
      </c>
      <c r="F13" s="26">
        <v>6</v>
      </c>
      <c r="G13" s="26">
        <v>0</v>
      </c>
      <c r="H13" s="26">
        <v>0</v>
      </c>
      <c r="I13" s="26">
        <v>1</v>
      </c>
      <c r="J13" s="26">
        <v>0</v>
      </c>
      <c r="K13" s="26">
        <v>0</v>
      </c>
      <c r="L13" s="26">
        <v>0</v>
      </c>
      <c r="M13" s="26">
        <v>1</v>
      </c>
      <c r="N13" s="8">
        <v>0</v>
      </c>
      <c r="O13" s="26">
        <v>0</v>
      </c>
      <c r="P13" s="26">
        <v>0</v>
      </c>
      <c r="Q13" s="26">
        <v>0</v>
      </c>
      <c r="R13" s="26">
        <v>1</v>
      </c>
      <c r="S13" s="26">
        <v>18</v>
      </c>
    </row>
    <row r="14" spans="1:19" ht="15">
      <c r="A14" s="98"/>
      <c r="B14" s="21" t="s">
        <v>29</v>
      </c>
      <c r="C14" s="98">
        <v>1938</v>
      </c>
      <c r="D14" s="98">
        <v>445</v>
      </c>
      <c r="E14" s="98">
        <v>416</v>
      </c>
      <c r="F14" s="98">
        <v>1008</v>
      </c>
      <c r="G14" s="98">
        <v>33</v>
      </c>
      <c r="H14" s="98">
        <v>85</v>
      </c>
      <c r="I14" s="98">
        <v>128</v>
      </c>
      <c r="J14" s="98">
        <v>26</v>
      </c>
      <c r="K14" s="98">
        <v>68</v>
      </c>
      <c r="L14" s="98">
        <v>47</v>
      </c>
      <c r="M14" s="98">
        <v>134</v>
      </c>
      <c r="N14" s="21">
        <v>16</v>
      </c>
      <c r="O14" s="98">
        <v>17</v>
      </c>
      <c r="P14" s="98">
        <v>20</v>
      </c>
      <c r="Q14" s="98">
        <v>85</v>
      </c>
      <c r="R14" s="98">
        <v>22</v>
      </c>
      <c r="S14" s="98">
        <v>4488</v>
      </c>
    </row>
    <row r="16" spans="1:19" ht="15">
      <c r="A16" s="145" t="s">
        <v>65</v>
      </c>
      <c r="B16" s="114" t="s">
        <v>60</v>
      </c>
      <c r="C16" s="99">
        <f>SUM(C7:C9)</f>
        <v>1089</v>
      </c>
      <c r="D16" s="99">
        <f aca="true" t="shared" si="0" ref="D16:S16">SUM(D7:D9)</f>
        <v>237</v>
      </c>
      <c r="E16" s="99">
        <f t="shared" si="0"/>
        <v>208</v>
      </c>
      <c r="F16" s="99">
        <f t="shared" si="0"/>
        <v>265</v>
      </c>
      <c r="G16" s="99">
        <f t="shared" si="0"/>
        <v>7</v>
      </c>
      <c r="H16" s="99">
        <f t="shared" si="0"/>
        <v>21</v>
      </c>
      <c r="I16" s="99">
        <f t="shared" si="0"/>
        <v>35</v>
      </c>
      <c r="J16" s="99">
        <f t="shared" si="0"/>
        <v>19</v>
      </c>
      <c r="K16" s="99">
        <f t="shared" si="0"/>
        <v>54</v>
      </c>
      <c r="L16" s="99">
        <f t="shared" si="0"/>
        <v>20</v>
      </c>
      <c r="M16" s="99">
        <f t="shared" si="0"/>
        <v>112</v>
      </c>
      <c r="N16" s="99">
        <f t="shared" si="0"/>
        <v>11</v>
      </c>
      <c r="O16" s="99">
        <f t="shared" si="0"/>
        <v>9</v>
      </c>
      <c r="P16" s="99">
        <f t="shared" si="0"/>
        <v>11</v>
      </c>
      <c r="Q16" s="99">
        <f t="shared" si="0"/>
        <v>37</v>
      </c>
      <c r="R16" s="99">
        <f t="shared" si="0"/>
        <v>7</v>
      </c>
      <c r="S16" s="99">
        <f t="shared" si="0"/>
        <v>2142</v>
      </c>
    </row>
    <row r="17" spans="1:19" ht="15">
      <c r="A17" s="172"/>
      <c r="B17" s="8" t="s">
        <v>64</v>
      </c>
      <c r="C17" s="26">
        <f>SUM(C10:C12)</f>
        <v>842</v>
      </c>
      <c r="D17" s="26">
        <f aca="true" t="shared" si="1" ref="D17:S17">SUM(D10:D12)</f>
        <v>207</v>
      </c>
      <c r="E17" s="26">
        <f t="shared" si="1"/>
        <v>207</v>
      </c>
      <c r="F17" s="26">
        <f t="shared" si="1"/>
        <v>737</v>
      </c>
      <c r="G17" s="26">
        <f t="shared" si="1"/>
        <v>26</v>
      </c>
      <c r="H17" s="26">
        <f t="shared" si="1"/>
        <v>64</v>
      </c>
      <c r="I17" s="26">
        <f t="shared" si="1"/>
        <v>92</v>
      </c>
      <c r="J17" s="26">
        <f t="shared" si="1"/>
        <v>7</v>
      </c>
      <c r="K17" s="26">
        <f t="shared" si="1"/>
        <v>14</v>
      </c>
      <c r="L17" s="26">
        <f t="shared" si="1"/>
        <v>27</v>
      </c>
      <c r="M17" s="26">
        <f t="shared" si="1"/>
        <v>21</v>
      </c>
      <c r="N17" s="26">
        <f t="shared" si="1"/>
        <v>5</v>
      </c>
      <c r="O17" s="26">
        <f t="shared" si="1"/>
        <v>8</v>
      </c>
      <c r="P17" s="26">
        <f t="shared" si="1"/>
        <v>9</v>
      </c>
      <c r="Q17" s="26">
        <f t="shared" si="1"/>
        <v>48</v>
      </c>
      <c r="R17" s="26">
        <f t="shared" si="1"/>
        <v>14</v>
      </c>
      <c r="S17" s="26">
        <f t="shared" si="1"/>
        <v>2328</v>
      </c>
    </row>
    <row r="18" spans="1:19" ht="21" customHeight="1">
      <c r="A18" s="172"/>
      <c r="B18" s="19" t="s">
        <v>29</v>
      </c>
      <c r="C18" s="19">
        <f>SUM(C16+C17)</f>
        <v>1931</v>
      </c>
      <c r="D18" s="19">
        <f aca="true" t="shared" si="2" ref="D18:R18">SUM(D16+D17)</f>
        <v>444</v>
      </c>
      <c r="E18" s="19">
        <f t="shared" si="2"/>
        <v>415</v>
      </c>
      <c r="F18" s="19">
        <f t="shared" si="2"/>
        <v>1002</v>
      </c>
      <c r="G18" s="19">
        <f t="shared" si="2"/>
        <v>33</v>
      </c>
      <c r="H18" s="19">
        <f t="shared" si="2"/>
        <v>85</v>
      </c>
      <c r="I18" s="19">
        <f t="shared" si="2"/>
        <v>127</v>
      </c>
      <c r="J18" s="19">
        <f t="shared" si="2"/>
        <v>26</v>
      </c>
      <c r="K18" s="19">
        <f t="shared" si="2"/>
        <v>68</v>
      </c>
      <c r="L18" s="19">
        <f t="shared" si="2"/>
        <v>47</v>
      </c>
      <c r="M18" s="19">
        <f t="shared" si="2"/>
        <v>133</v>
      </c>
      <c r="N18" s="19">
        <f t="shared" si="2"/>
        <v>16</v>
      </c>
      <c r="O18" s="19">
        <f t="shared" si="2"/>
        <v>17</v>
      </c>
      <c r="P18" s="19">
        <f t="shared" si="2"/>
        <v>20</v>
      </c>
      <c r="Q18" s="19">
        <f t="shared" si="2"/>
        <v>85</v>
      </c>
      <c r="R18" s="19">
        <f t="shared" si="2"/>
        <v>21</v>
      </c>
      <c r="S18" s="19">
        <f>2142+2328</f>
        <v>4470</v>
      </c>
    </row>
    <row r="19" spans="1:19" ht="15">
      <c r="A19" s="173"/>
      <c r="B19" s="114" t="s">
        <v>62</v>
      </c>
      <c r="C19" s="115">
        <f aca="true" t="shared" si="3" ref="C19:S19">(C16/C18)*100</f>
        <v>56.39564992232005</v>
      </c>
      <c r="D19" s="115">
        <f t="shared" si="3"/>
        <v>53.37837837837838</v>
      </c>
      <c r="E19" s="115">
        <f t="shared" si="3"/>
        <v>50.12048192771085</v>
      </c>
      <c r="F19" s="115">
        <f t="shared" si="3"/>
        <v>26.44710578842315</v>
      </c>
      <c r="G19" s="115">
        <f t="shared" si="3"/>
        <v>21.21212121212121</v>
      </c>
      <c r="H19" s="115">
        <f t="shared" si="3"/>
        <v>24.705882352941178</v>
      </c>
      <c r="I19" s="115">
        <f t="shared" si="3"/>
        <v>27.559055118110237</v>
      </c>
      <c r="J19" s="115">
        <f t="shared" si="3"/>
        <v>73.07692307692307</v>
      </c>
      <c r="K19" s="115">
        <f t="shared" si="3"/>
        <v>79.41176470588235</v>
      </c>
      <c r="L19" s="115">
        <f t="shared" si="3"/>
        <v>42.5531914893617</v>
      </c>
      <c r="M19" s="115">
        <f t="shared" si="3"/>
        <v>84.21052631578947</v>
      </c>
      <c r="N19" s="115">
        <f t="shared" si="3"/>
        <v>68.75</v>
      </c>
      <c r="O19" s="115">
        <f t="shared" si="3"/>
        <v>52.94117647058824</v>
      </c>
      <c r="P19" s="115">
        <f t="shared" si="3"/>
        <v>55.00000000000001</v>
      </c>
      <c r="Q19" s="115">
        <f t="shared" si="3"/>
        <v>43.529411764705884</v>
      </c>
      <c r="R19" s="115">
        <f t="shared" si="3"/>
        <v>33.33333333333333</v>
      </c>
      <c r="S19" s="115">
        <f t="shared" si="3"/>
        <v>47.91946308724832</v>
      </c>
    </row>
    <row r="20" spans="1:19" ht="15">
      <c r="A20" s="174"/>
      <c r="B20" s="21" t="s">
        <v>63</v>
      </c>
      <c r="C20" s="101">
        <f aca="true" t="shared" si="4" ref="C20:S20">(C17/C18)*100</f>
        <v>43.60435007767996</v>
      </c>
      <c r="D20" s="101">
        <f t="shared" si="4"/>
        <v>46.62162162162162</v>
      </c>
      <c r="E20" s="101">
        <f t="shared" si="4"/>
        <v>49.87951807228916</v>
      </c>
      <c r="F20" s="101">
        <f t="shared" si="4"/>
        <v>73.55289421157684</v>
      </c>
      <c r="G20" s="101">
        <f t="shared" si="4"/>
        <v>78.78787878787878</v>
      </c>
      <c r="H20" s="101">
        <f t="shared" si="4"/>
        <v>75.29411764705883</v>
      </c>
      <c r="I20" s="101">
        <f t="shared" si="4"/>
        <v>72.44094488188976</v>
      </c>
      <c r="J20" s="101">
        <f t="shared" si="4"/>
        <v>26.923076923076923</v>
      </c>
      <c r="K20" s="101">
        <f t="shared" si="4"/>
        <v>20.588235294117645</v>
      </c>
      <c r="L20" s="101">
        <f t="shared" si="4"/>
        <v>57.446808510638306</v>
      </c>
      <c r="M20" s="101">
        <f t="shared" si="4"/>
        <v>15.789473684210526</v>
      </c>
      <c r="N20" s="101">
        <f t="shared" si="4"/>
        <v>31.25</v>
      </c>
      <c r="O20" s="101">
        <f t="shared" si="4"/>
        <v>47.05882352941176</v>
      </c>
      <c r="P20" s="101">
        <f t="shared" si="4"/>
        <v>45</v>
      </c>
      <c r="Q20" s="101">
        <f t="shared" si="4"/>
        <v>56.470588235294116</v>
      </c>
      <c r="R20" s="101">
        <f t="shared" si="4"/>
        <v>66.66666666666666</v>
      </c>
      <c r="S20" s="101">
        <f t="shared" si="4"/>
        <v>52.080536912751676</v>
      </c>
    </row>
    <row r="22" ht="15">
      <c r="B22" s="116" t="s">
        <v>73</v>
      </c>
    </row>
    <row r="23" ht="15">
      <c r="B23" s="116" t="s">
        <v>75</v>
      </c>
    </row>
  </sheetData>
  <sheetProtection/>
  <mergeCells count="2">
    <mergeCell ref="A7:A13"/>
    <mergeCell ref="A16:A20"/>
  </mergeCells>
  <hyperlinks>
    <hyperlink ref="A1" r:id="rId1" display="http://www.brin.ac.uk/figures"/>
  </hyperlinks>
  <printOptions/>
  <pageMargins left="0.7" right="0.7" top="0.75" bottom="0.75" header="0.3" footer="0.3"/>
  <pageSetup orientation="portrait" paperSize="9"/>
  <ignoredErrors>
    <ignoredError sqref="C16:C17 D16:S17" formulaRange="1"/>
  </ignoredErrors>
  <drawing r:id="rId2"/>
</worksheet>
</file>

<file path=xl/worksheets/sheet7.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A2" sqref="A2"/>
    </sheetView>
  </sheetViews>
  <sheetFormatPr defaultColWidth="9.140625" defaultRowHeight="15"/>
  <cols>
    <col min="2" max="2" width="30.28125" style="0" bestFit="1" customWidth="1"/>
    <col min="3" max="3" width="15.8515625" style="0" customWidth="1"/>
    <col min="4" max="4" width="16.00390625" style="0" customWidth="1"/>
  </cols>
  <sheetData>
    <row r="1" ht="15">
      <c r="A1" s="39" t="s">
        <v>38</v>
      </c>
    </row>
    <row r="3" ht="18">
      <c r="A3" s="94" t="s">
        <v>72</v>
      </c>
    </row>
    <row r="5" spans="1:7" ht="44.25" customHeight="1">
      <c r="A5" t="s">
        <v>5</v>
      </c>
      <c r="B5" t="s">
        <v>5</v>
      </c>
      <c r="C5" s="167" t="s">
        <v>67</v>
      </c>
      <c r="D5" s="168"/>
      <c r="E5" s="168"/>
      <c r="F5" s="168"/>
      <c r="G5" s="169"/>
    </row>
    <row r="6" spans="3:7" ht="15">
      <c r="C6" s="146" t="s">
        <v>68</v>
      </c>
      <c r="D6" s="146" t="s">
        <v>69</v>
      </c>
      <c r="E6" s="19" t="s">
        <v>29</v>
      </c>
      <c r="F6" s="146" t="s">
        <v>70</v>
      </c>
      <c r="G6" s="146" t="s">
        <v>71</v>
      </c>
    </row>
    <row r="7" spans="1:7" ht="15">
      <c r="A7" s="170" t="s">
        <v>1</v>
      </c>
      <c r="B7" s="95" t="s">
        <v>30</v>
      </c>
      <c r="C7" s="26">
        <v>1567</v>
      </c>
      <c r="D7" s="26">
        <v>371</v>
      </c>
      <c r="E7" s="26">
        <v>1938</v>
      </c>
      <c r="F7" s="100">
        <f>($C7/$E7)*100</f>
        <v>80.85655314757481</v>
      </c>
      <c r="G7" s="100">
        <f>($D7/$E7)*100</f>
        <v>19.143446852425182</v>
      </c>
    </row>
    <row r="8" spans="1:7" ht="15">
      <c r="A8" s="171"/>
      <c r="B8" s="51" t="s">
        <v>31</v>
      </c>
      <c r="C8" s="26">
        <v>335</v>
      </c>
      <c r="D8" s="26">
        <v>111</v>
      </c>
      <c r="E8" s="26">
        <v>446</v>
      </c>
      <c r="F8" s="100">
        <f aca="true" t="shared" si="0" ref="F8:F23">($C8/$E8)*100</f>
        <v>75.11210762331838</v>
      </c>
      <c r="G8" s="100">
        <f aca="true" t="shared" si="1" ref="G8:G23">($D8/$E8)*100</f>
        <v>24.887892376681613</v>
      </c>
    </row>
    <row r="9" spans="1:7" ht="15">
      <c r="A9" s="171"/>
      <c r="B9" s="96" t="s">
        <v>12</v>
      </c>
      <c r="C9" s="26">
        <v>342</v>
      </c>
      <c r="D9" s="26">
        <v>74</v>
      </c>
      <c r="E9" s="26">
        <v>416</v>
      </c>
      <c r="F9" s="100">
        <f t="shared" si="0"/>
        <v>82.21153846153845</v>
      </c>
      <c r="G9" s="100">
        <f t="shared" si="1"/>
        <v>17.78846153846154</v>
      </c>
    </row>
    <row r="10" spans="1:7" ht="15">
      <c r="A10" s="171"/>
      <c r="B10" s="96" t="s">
        <v>13</v>
      </c>
      <c r="C10" s="26">
        <v>876</v>
      </c>
      <c r="D10" s="26">
        <v>134</v>
      </c>
      <c r="E10" s="26">
        <v>1010</v>
      </c>
      <c r="F10" s="100">
        <f t="shared" si="0"/>
        <v>86.73267326732673</v>
      </c>
      <c r="G10" s="100">
        <f t="shared" si="1"/>
        <v>13.267326732673268</v>
      </c>
    </row>
    <row r="11" spans="1:7" ht="15">
      <c r="A11" s="171"/>
      <c r="B11" s="96" t="s">
        <v>14</v>
      </c>
      <c r="C11" s="26">
        <v>29</v>
      </c>
      <c r="D11" s="26">
        <v>4</v>
      </c>
      <c r="E11" s="26">
        <v>33</v>
      </c>
      <c r="F11" s="100">
        <f t="shared" si="0"/>
        <v>87.87878787878788</v>
      </c>
      <c r="G11" s="100">
        <f t="shared" si="1"/>
        <v>12.121212121212121</v>
      </c>
    </row>
    <row r="12" spans="1:7" ht="15">
      <c r="A12" s="171"/>
      <c r="B12" s="96" t="s">
        <v>15</v>
      </c>
      <c r="C12" s="26">
        <v>83</v>
      </c>
      <c r="D12" s="26">
        <v>2</v>
      </c>
      <c r="E12" s="26">
        <v>85</v>
      </c>
      <c r="F12" s="100">
        <f t="shared" si="0"/>
        <v>97.6470588235294</v>
      </c>
      <c r="G12" s="100">
        <f t="shared" si="1"/>
        <v>2.3529411764705883</v>
      </c>
    </row>
    <row r="13" spans="1:7" ht="15">
      <c r="A13" s="171"/>
      <c r="B13" s="96" t="s">
        <v>16</v>
      </c>
      <c r="C13" s="26">
        <v>103</v>
      </c>
      <c r="D13" s="26">
        <v>26</v>
      </c>
      <c r="E13" s="26">
        <v>129</v>
      </c>
      <c r="F13" s="100">
        <f t="shared" si="0"/>
        <v>79.84496124031007</v>
      </c>
      <c r="G13" s="100">
        <f t="shared" si="1"/>
        <v>20.155038759689923</v>
      </c>
    </row>
    <row r="14" spans="1:7" ht="15">
      <c r="A14" s="171"/>
      <c r="B14" s="51" t="s">
        <v>21</v>
      </c>
      <c r="C14" s="26">
        <v>18</v>
      </c>
      <c r="D14" s="26">
        <v>9</v>
      </c>
      <c r="E14" s="26">
        <v>27</v>
      </c>
      <c r="F14" s="100">
        <f t="shared" si="0"/>
        <v>66.66666666666666</v>
      </c>
      <c r="G14" s="100">
        <f t="shared" si="1"/>
        <v>33.33333333333333</v>
      </c>
    </row>
    <row r="15" spans="1:7" ht="15">
      <c r="A15" s="171"/>
      <c r="B15" s="8" t="s">
        <v>22</v>
      </c>
      <c r="C15" s="26">
        <v>37</v>
      </c>
      <c r="D15" s="26">
        <v>30</v>
      </c>
      <c r="E15" s="26">
        <v>67</v>
      </c>
      <c r="F15" s="100">
        <f t="shared" si="0"/>
        <v>55.223880597014926</v>
      </c>
      <c r="G15" s="100">
        <f t="shared" si="1"/>
        <v>44.776119402985074</v>
      </c>
    </row>
    <row r="16" spans="1:7" ht="15">
      <c r="A16" s="171"/>
      <c r="B16" s="8" t="s">
        <v>23</v>
      </c>
      <c r="C16" s="26">
        <v>25</v>
      </c>
      <c r="D16" s="26">
        <v>22</v>
      </c>
      <c r="E16" s="26">
        <v>47</v>
      </c>
      <c r="F16" s="100">
        <f t="shared" si="0"/>
        <v>53.191489361702125</v>
      </c>
      <c r="G16" s="100">
        <f t="shared" si="1"/>
        <v>46.808510638297875</v>
      </c>
    </row>
    <row r="17" spans="1:7" ht="15">
      <c r="A17" s="171"/>
      <c r="B17" s="8" t="s">
        <v>24</v>
      </c>
      <c r="C17" s="26">
        <v>87</v>
      </c>
      <c r="D17" s="26">
        <v>46</v>
      </c>
      <c r="E17" s="26">
        <v>133</v>
      </c>
      <c r="F17" s="100">
        <f t="shared" si="0"/>
        <v>65.41353383458647</v>
      </c>
      <c r="G17" s="100">
        <f t="shared" si="1"/>
        <v>34.58646616541353</v>
      </c>
    </row>
    <row r="18" spans="1:7" ht="15">
      <c r="A18" s="171"/>
      <c r="B18" s="8" t="s">
        <v>25</v>
      </c>
      <c r="C18" s="26">
        <v>9</v>
      </c>
      <c r="D18" s="26">
        <v>6</v>
      </c>
      <c r="E18" s="26">
        <v>15</v>
      </c>
      <c r="F18" s="100">
        <f t="shared" si="0"/>
        <v>60</v>
      </c>
      <c r="G18" s="100">
        <f t="shared" si="1"/>
        <v>40</v>
      </c>
    </row>
    <row r="19" spans="1:7" ht="15">
      <c r="A19" s="171"/>
      <c r="B19" s="8" t="s">
        <v>26</v>
      </c>
      <c r="C19" s="26">
        <v>6</v>
      </c>
      <c r="D19" s="26">
        <v>11</v>
      </c>
      <c r="E19" s="26">
        <v>17</v>
      </c>
      <c r="F19" s="100">
        <f t="shared" si="0"/>
        <v>35.294117647058826</v>
      </c>
      <c r="G19" s="100">
        <f t="shared" si="1"/>
        <v>64.70588235294117</v>
      </c>
    </row>
    <row r="20" spans="1:7" ht="15">
      <c r="A20" s="171"/>
      <c r="B20" s="8" t="s">
        <v>45</v>
      </c>
      <c r="C20" s="26">
        <v>20</v>
      </c>
      <c r="D20" s="26">
        <v>1</v>
      </c>
      <c r="E20" s="26">
        <v>21</v>
      </c>
      <c r="F20" s="100">
        <f t="shared" si="0"/>
        <v>95.23809523809523</v>
      </c>
      <c r="G20" s="100">
        <f t="shared" si="1"/>
        <v>4.761904761904762</v>
      </c>
    </row>
    <row r="21" spans="1:7" ht="15">
      <c r="A21" s="171"/>
      <c r="B21" s="8" t="s">
        <v>48</v>
      </c>
      <c r="C21" s="26">
        <v>67</v>
      </c>
      <c r="D21" s="26">
        <v>17</v>
      </c>
      <c r="E21" s="26">
        <v>84</v>
      </c>
      <c r="F21" s="100">
        <v>79.76190476190477</v>
      </c>
      <c r="G21" s="100">
        <v>20.238095238095237</v>
      </c>
    </row>
    <row r="22" spans="1:7" ht="15">
      <c r="A22" s="144"/>
      <c r="B22" s="21" t="s">
        <v>49</v>
      </c>
      <c r="C22" s="26">
        <v>19</v>
      </c>
      <c r="D22" s="26">
        <v>2</v>
      </c>
      <c r="E22" s="26">
        <v>21</v>
      </c>
      <c r="F22" s="100">
        <f t="shared" si="0"/>
        <v>90.47619047619048</v>
      </c>
      <c r="G22" s="100">
        <f t="shared" si="1"/>
        <v>9.523809523809524</v>
      </c>
    </row>
    <row r="23" spans="2:7" ht="15">
      <c r="B23" s="19" t="s">
        <v>29</v>
      </c>
      <c r="C23" s="19">
        <v>3623</v>
      </c>
      <c r="D23" s="19">
        <v>866</v>
      </c>
      <c r="E23" s="19">
        <v>4489</v>
      </c>
      <c r="F23" s="104">
        <f t="shared" si="0"/>
        <v>80.7083983069726</v>
      </c>
      <c r="G23" s="104">
        <f t="shared" si="1"/>
        <v>19.2916016930274</v>
      </c>
    </row>
    <row r="25" ht="15">
      <c r="B25" s="116" t="s">
        <v>73</v>
      </c>
    </row>
  </sheetData>
  <sheetProtection/>
  <mergeCells count="2">
    <mergeCell ref="C5:G5"/>
    <mergeCell ref="A7:A22"/>
  </mergeCells>
  <hyperlinks>
    <hyperlink ref="A1" r:id="rId1" display="http://www.brin.ac.uk/figures"/>
  </hyperlinks>
  <printOptions/>
  <pageMargins left="0.7" right="0.7" top="0.75" bottom="0.75" header="0.3" footer="0.3"/>
  <pageSetup orientation="portrait" paperSize="9"/>
  <drawing r:id="rId2"/>
</worksheet>
</file>

<file path=xl/worksheets/sheet8.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2" sqref="A2"/>
    </sheetView>
  </sheetViews>
  <sheetFormatPr defaultColWidth="9.140625" defaultRowHeight="15"/>
  <cols>
    <col min="2" max="2" width="38.140625" style="0" bestFit="1" customWidth="1"/>
    <col min="3" max="3" width="14.8515625" style="0" bestFit="1" customWidth="1"/>
    <col min="4" max="4" width="14.421875" style="0" bestFit="1" customWidth="1"/>
    <col min="8" max="8" width="11.140625" style="0" customWidth="1"/>
  </cols>
  <sheetData>
    <row r="1" ht="15">
      <c r="A1" s="39" t="s">
        <v>38</v>
      </c>
    </row>
    <row r="12" spans="1:8" ht="15">
      <c r="A12" t="s">
        <v>5</v>
      </c>
      <c r="B12" t="s">
        <v>5</v>
      </c>
      <c r="C12" s="165" t="s">
        <v>86</v>
      </c>
      <c r="D12" s="166"/>
      <c r="E12" s="166"/>
      <c r="F12" s="166"/>
      <c r="G12" s="166"/>
      <c r="H12" s="175"/>
    </row>
    <row r="13" spans="3:8" ht="30">
      <c r="C13" s="19" t="s">
        <v>87</v>
      </c>
      <c r="D13" s="19" t="s">
        <v>98</v>
      </c>
      <c r="E13" s="19" t="s">
        <v>88</v>
      </c>
      <c r="F13" s="19" t="s">
        <v>29</v>
      </c>
      <c r="G13" s="143" t="s">
        <v>99</v>
      </c>
      <c r="H13" s="19" t="s">
        <v>90</v>
      </c>
    </row>
    <row r="14" spans="1:8" ht="15">
      <c r="A14" s="170" t="s">
        <v>1</v>
      </c>
      <c r="B14" s="95" t="s">
        <v>30</v>
      </c>
      <c r="C14" s="26">
        <v>1380</v>
      </c>
      <c r="D14" s="26">
        <v>437</v>
      </c>
      <c r="E14" s="26">
        <v>0</v>
      </c>
      <c r="F14" s="26">
        <v>1817</v>
      </c>
      <c r="G14" s="100">
        <f>D14/$F14*100</f>
        <v>24.050632911392405</v>
      </c>
      <c r="H14" s="100">
        <f>E14/$F14*100</f>
        <v>0</v>
      </c>
    </row>
    <row r="15" spans="1:8" ht="15">
      <c r="A15" s="171"/>
      <c r="B15" s="51" t="s">
        <v>31</v>
      </c>
      <c r="C15" s="26">
        <v>0</v>
      </c>
      <c r="D15" s="26">
        <v>237</v>
      </c>
      <c r="E15" s="26">
        <v>188</v>
      </c>
      <c r="F15" s="26">
        <v>425</v>
      </c>
      <c r="G15" s="100">
        <f aca="true" t="shared" si="0" ref="G15:H32">D15/$F15*100</f>
        <v>55.76470588235294</v>
      </c>
      <c r="H15" s="100">
        <f t="shared" si="0"/>
        <v>44.23529411764706</v>
      </c>
    </row>
    <row r="16" spans="1:8" ht="15">
      <c r="A16" s="171"/>
      <c r="B16" s="96" t="s">
        <v>12</v>
      </c>
      <c r="C16" s="26">
        <v>0</v>
      </c>
      <c r="D16" s="26">
        <v>142</v>
      </c>
      <c r="E16" s="26">
        <v>238</v>
      </c>
      <c r="F16" s="26">
        <v>380</v>
      </c>
      <c r="G16" s="100">
        <f t="shared" si="0"/>
        <v>37.368421052631575</v>
      </c>
      <c r="H16" s="100">
        <f t="shared" si="0"/>
        <v>62.63157894736842</v>
      </c>
    </row>
    <row r="17" spans="1:8" ht="15">
      <c r="A17" s="171"/>
      <c r="B17" s="96" t="s">
        <v>13</v>
      </c>
      <c r="C17" s="26">
        <v>0</v>
      </c>
      <c r="D17" s="26">
        <v>574</v>
      </c>
      <c r="E17" s="26">
        <v>385</v>
      </c>
      <c r="F17" s="26">
        <v>959</v>
      </c>
      <c r="G17" s="100">
        <f t="shared" si="0"/>
        <v>59.854014598540154</v>
      </c>
      <c r="H17" s="100">
        <f t="shared" si="0"/>
        <v>40.14598540145985</v>
      </c>
    </row>
    <row r="18" spans="1:8" ht="15">
      <c r="A18" s="171"/>
      <c r="B18" s="96" t="s">
        <v>14</v>
      </c>
      <c r="C18" s="26">
        <v>0</v>
      </c>
      <c r="D18" s="26">
        <v>7</v>
      </c>
      <c r="E18" s="26">
        <v>26</v>
      </c>
      <c r="F18" s="26">
        <v>33</v>
      </c>
      <c r="G18" s="100">
        <f t="shared" si="0"/>
        <v>21.21212121212121</v>
      </c>
      <c r="H18" s="100">
        <f t="shared" si="0"/>
        <v>78.78787878787878</v>
      </c>
    </row>
    <row r="19" spans="1:8" ht="15">
      <c r="A19" s="171"/>
      <c r="B19" s="96" t="s">
        <v>15</v>
      </c>
      <c r="C19" s="26">
        <v>0</v>
      </c>
      <c r="D19" s="26">
        <v>37</v>
      </c>
      <c r="E19" s="26">
        <v>44</v>
      </c>
      <c r="F19" s="26">
        <v>81</v>
      </c>
      <c r="G19" s="100">
        <f t="shared" si="0"/>
        <v>45.67901234567901</v>
      </c>
      <c r="H19" s="100">
        <f t="shared" si="0"/>
        <v>54.32098765432099</v>
      </c>
    </row>
    <row r="20" spans="1:8" ht="15">
      <c r="A20" s="171"/>
      <c r="B20" s="96" t="s">
        <v>16</v>
      </c>
      <c r="C20" s="26">
        <v>0</v>
      </c>
      <c r="D20" s="26">
        <v>68</v>
      </c>
      <c r="E20" s="26">
        <v>53</v>
      </c>
      <c r="F20" s="26">
        <v>121</v>
      </c>
      <c r="G20" s="100">
        <f t="shared" si="0"/>
        <v>56.19834710743802</v>
      </c>
      <c r="H20" s="100">
        <f t="shared" si="0"/>
        <v>43.80165289256198</v>
      </c>
    </row>
    <row r="21" spans="1:8" ht="15">
      <c r="A21" s="171"/>
      <c r="B21" s="51" t="s">
        <v>21</v>
      </c>
      <c r="C21" s="26">
        <v>0</v>
      </c>
      <c r="D21" s="26">
        <v>9</v>
      </c>
      <c r="E21" s="26">
        <v>17</v>
      </c>
      <c r="F21" s="26">
        <v>26</v>
      </c>
      <c r="G21" s="100">
        <f t="shared" si="0"/>
        <v>34.61538461538461</v>
      </c>
      <c r="H21" s="100">
        <f t="shared" si="0"/>
        <v>65.38461538461539</v>
      </c>
    </row>
    <row r="22" spans="1:8" ht="15">
      <c r="A22" s="171"/>
      <c r="B22" s="8" t="s">
        <v>22</v>
      </c>
      <c r="C22" s="26">
        <v>0</v>
      </c>
      <c r="D22" s="26">
        <v>26</v>
      </c>
      <c r="E22" s="26">
        <v>37</v>
      </c>
      <c r="F22" s="26">
        <v>63</v>
      </c>
      <c r="G22" s="100">
        <f t="shared" si="0"/>
        <v>41.269841269841265</v>
      </c>
      <c r="H22" s="100">
        <f t="shared" si="0"/>
        <v>58.730158730158735</v>
      </c>
    </row>
    <row r="23" spans="1:8" ht="15">
      <c r="A23" s="171"/>
      <c r="B23" s="8" t="s">
        <v>23</v>
      </c>
      <c r="C23" s="26">
        <v>0</v>
      </c>
      <c r="D23" s="26">
        <v>19</v>
      </c>
      <c r="E23" s="26">
        <v>26</v>
      </c>
      <c r="F23" s="26">
        <v>45</v>
      </c>
      <c r="G23" s="100">
        <f t="shared" si="0"/>
        <v>42.22222222222222</v>
      </c>
      <c r="H23" s="100">
        <f t="shared" si="0"/>
        <v>57.77777777777777</v>
      </c>
    </row>
    <row r="24" spans="1:8" ht="15">
      <c r="A24" s="171"/>
      <c r="B24" s="8" t="s">
        <v>24</v>
      </c>
      <c r="C24" s="26">
        <v>0</v>
      </c>
      <c r="D24" s="26">
        <v>31</v>
      </c>
      <c r="E24" s="26">
        <v>85</v>
      </c>
      <c r="F24" s="26">
        <v>116</v>
      </c>
      <c r="G24" s="100">
        <f t="shared" si="0"/>
        <v>26.72413793103448</v>
      </c>
      <c r="H24" s="100">
        <f t="shared" si="0"/>
        <v>73.27586206896551</v>
      </c>
    </row>
    <row r="25" spans="1:8" ht="15">
      <c r="A25" s="171"/>
      <c r="B25" s="8" t="s">
        <v>25</v>
      </c>
      <c r="C25" s="26">
        <v>0</v>
      </c>
      <c r="D25" s="26">
        <v>1</v>
      </c>
      <c r="E25" s="26">
        <v>11</v>
      </c>
      <c r="F25" s="26">
        <v>12</v>
      </c>
      <c r="G25" s="100">
        <f t="shared" si="0"/>
        <v>8.333333333333332</v>
      </c>
      <c r="H25" s="100">
        <f t="shared" si="0"/>
        <v>91.66666666666666</v>
      </c>
    </row>
    <row r="26" spans="1:8" ht="15">
      <c r="A26" s="171"/>
      <c r="B26" s="8" t="s">
        <v>26</v>
      </c>
      <c r="C26" s="26">
        <v>0</v>
      </c>
      <c r="D26" s="26">
        <v>13</v>
      </c>
      <c r="E26" s="26">
        <v>3</v>
      </c>
      <c r="F26" s="26">
        <v>16</v>
      </c>
      <c r="G26" s="100">
        <f t="shared" si="0"/>
        <v>81.25</v>
      </c>
      <c r="H26" s="100">
        <f t="shared" si="0"/>
        <v>18.75</v>
      </c>
    </row>
    <row r="27" spans="1:8" ht="15">
      <c r="A27" s="171"/>
      <c r="B27" s="8" t="s">
        <v>45</v>
      </c>
      <c r="C27" s="26">
        <v>0</v>
      </c>
      <c r="D27" s="26">
        <v>10</v>
      </c>
      <c r="E27" s="26">
        <v>7</v>
      </c>
      <c r="F27" s="26">
        <v>17</v>
      </c>
      <c r="G27" s="100">
        <f t="shared" si="0"/>
        <v>58.82352941176471</v>
      </c>
      <c r="H27" s="100">
        <f t="shared" si="0"/>
        <v>41.17647058823529</v>
      </c>
    </row>
    <row r="28" spans="1:8" ht="15">
      <c r="A28" s="171"/>
      <c r="B28" s="8" t="s">
        <v>17</v>
      </c>
      <c r="C28" s="26">
        <v>0</v>
      </c>
      <c r="D28" s="26">
        <v>1</v>
      </c>
      <c r="E28" s="26">
        <v>0</v>
      </c>
      <c r="F28" s="26">
        <v>1</v>
      </c>
      <c r="G28" s="100">
        <f t="shared" si="0"/>
        <v>100</v>
      </c>
      <c r="H28" s="100">
        <f t="shared" si="0"/>
        <v>0</v>
      </c>
    </row>
    <row r="29" spans="1:8" ht="15">
      <c r="A29" s="171"/>
      <c r="B29" s="8" t="s">
        <v>18</v>
      </c>
      <c r="C29" s="26">
        <v>0</v>
      </c>
      <c r="D29" s="26">
        <v>1</v>
      </c>
      <c r="E29" s="26">
        <v>3</v>
      </c>
      <c r="F29" s="26">
        <v>4</v>
      </c>
      <c r="G29" s="100">
        <f t="shared" si="0"/>
        <v>25</v>
      </c>
      <c r="H29" s="100">
        <f t="shared" si="0"/>
        <v>75</v>
      </c>
    </row>
    <row r="30" spans="1:8" ht="15">
      <c r="A30" s="171"/>
      <c r="B30" s="8" t="s">
        <v>97</v>
      </c>
      <c r="C30" s="26">
        <v>0</v>
      </c>
      <c r="D30" s="26">
        <v>6</v>
      </c>
      <c r="E30" s="26">
        <v>7</v>
      </c>
      <c r="F30" s="26">
        <v>13</v>
      </c>
      <c r="G30" s="100">
        <f t="shared" si="0"/>
        <v>46.15384615384615</v>
      </c>
      <c r="H30" s="100">
        <f t="shared" si="0"/>
        <v>53.84615384615385</v>
      </c>
    </row>
    <row r="31" spans="1:8" ht="15">
      <c r="A31" s="171"/>
      <c r="B31" s="8" t="s">
        <v>20</v>
      </c>
      <c r="C31" s="26">
        <v>0</v>
      </c>
      <c r="D31" s="26">
        <v>14</v>
      </c>
      <c r="E31" s="26">
        <v>45</v>
      </c>
      <c r="F31" s="26">
        <v>59</v>
      </c>
      <c r="G31" s="100">
        <f t="shared" si="0"/>
        <v>23.728813559322035</v>
      </c>
      <c r="H31" s="100">
        <f t="shared" si="0"/>
        <v>76.27118644067797</v>
      </c>
    </row>
    <row r="32" spans="1:8" ht="15">
      <c r="A32" s="144"/>
      <c r="B32" s="21" t="s">
        <v>28</v>
      </c>
      <c r="C32" s="98">
        <v>0</v>
      </c>
      <c r="D32" s="98">
        <v>3</v>
      </c>
      <c r="E32" s="98">
        <v>0</v>
      </c>
      <c r="F32" s="98">
        <v>3</v>
      </c>
      <c r="G32" s="101">
        <f t="shared" si="0"/>
        <v>100</v>
      </c>
      <c r="H32" s="101">
        <f t="shared" si="0"/>
        <v>0</v>
      </c>
    </row>
    <row r="33" spans="2:8" ht="15">
      <c r="B33" s="10" t="s">
        <v>29</v>
      </c>
      <c r="C33" s="19">
        <v>1380</v>
      </c>
      <c r="D33" s="19">
        <v>1636</v>
      </c>
      <c r="E33" s="19">
        <v>1175</v>
      </c>
      <c r="F33" s="19">
        <v>4191</v>
      </c>
      <c r="G33" s="101">
        <f>D33/$F33*100</f>
        <v>39.03602958721069</v>
      </c>
      <c r="H33" s="101">
        <f>E33/$F33*100</f>
        <v>28.03626819374851</v>
      </c>
    </row>
  </sheetData>
  <sheetProtection/>
  <mergeCells count="2">
    <mergeCell ref="A14:A32"/>
    <mergeCell ref="C12:H12"/>
  </mergeCells>
  <hyperlinks>
    <hyperlink ref="A1" r:id="rId1" display="http://www.brin.ac.uk/figures"/>
  </hyperlinks>
  <printOptions/>
  <pageMargins left="0.7" right="0.7" top="0.75" bottom="0.75" header="0.3" footer="0.3"/>
  <pageSetup horizontalDpi="300" verticalDpi="300" orientation="portrait" paperSize="9" r:id="rId3"/>
  <drawing r:id="rId2"/>
</worksheet>
</file>

<file path=xl/worksheets/sheet9.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4" sqref="A4"/>
    </sheetView>
  </sheetViews>
  <sheetFormatPr defaultColWidth="9.140625" defaultRowHeight="15"/>
  <cols>
    <col min="2" max="2" width="38.140625" style="0" bestFit="1" customWidth="1"/>
    <col min="4" max="4" width="12.8515625" style="0" customWidth="1"/>
    <col min="5" max="5" width="14.00390625" style="0" customWidth="1"/>
    <col min="6" max="6" width="13.140625" style="0" customWidth="1"/>
    <col min="8" max="8" width="13.421875" style="0" customWidth="1"/>
    <col min="10" max="10" width="13.00390625" style="0" customWidth="1"/>
  </cols>
  <sheetData>
    <row r="1" ht="15">
      <c r="A1" s="39" t="s">
        <v>38</v>
      </c>
    </row>
    <row r="3" ht="15">
      <c r="A3" t="s">
        <v>113</v>
      </c>
    </row>
    <row r="5" spans="1:10" ht="15">
      <c r="A5" t="s">
        <v>5</v>
      </c>
      <c r="B5" t="s">
        <v>5</v>
      </c>
      <c r="C5" s="113" t="s">
        <v>101</v>
      </c>
      <c r="D5" s="18"/>
      <c r="E5" s="18"/>
      <c r="F5" s="18"/>
      <c r="G5" s="18"/>
      <c r="H5" s="18"/>
      <c r="I5" s="18"/>
      <c r="J5" s="11"/>
    </row>
    <row r="6" spans="3:10" ht="48.75" customHeight="1">
      <c r="C6" s="143" t="s">
        <v>91</v>
      </c>
      <c r="D6" s="143" t="s">
        <v>92</v>
      </c>
      <c r="E6" s="143" t="s">
        <v>93</v>
      </c>
      <c r="F6" s="143" t="s">
        <v>94</v>
      </c>
      <c r="G6" s="143" t="s">
        <v>95</v>
      </c>
      <c r="H6" s="143" t="s">
        <v>96</v>
      </c>
      <c r="I6" s="143" t="s">
        <v>29</v>
      </c>
      <c r="J6" s="143" t="s">
        <v>100</v>
      </c>
    </row>
    <row r="7" spans="1:10" ht="15">
      <c r="A7" s="170" t="s">
        <v>1</v>
      </c>
      <c r="B7" s="95" t="s">
        <v>30</v>
      </c>
      <c r="C7" s="99">
        <v>139</v>
      </c>
      <c r="D7" s="99">
        <v>54</v>
      </c>
      <c r="E7" s="99">
        <v>91</v>
      </c>
      <c r="F7" s="99">
        <v>473</v>
      </c>
      <c r="G7" s="99">
        <v>110</v>
      </c>
      <c r="H7" s="99">
        <v>2</v>
      </c>
      <c r="I7" s="99">
        <v>869</v>
      </c>
      <c r="J7" s="115">
        <f>(C7+D7)/I7*100</f>
        <v>22.209436133486765</v>
      </c>
    </row>
    <row r="8" spans="1:10" ht="15">
      <c r="A8" s="171"/>
      <c r="B8" s="51" t="s">
        <v>31</v>
      </c>
      <c r="C8" s="26">
        <v>73</v>
      </c>
      <c r="D8" s="26">
        <v>17</v>
      </c>
      <c r="E8" s="26">
        <v>22</v>
      </c>
      <c r="F8" s="26">
        <v>65</v>
      </c>
      <c r="G8" s="26">
        <v>17</v>
      </c>
      <c r="H8" s="26">
        <v>2</v>
      </c>
      <c r="I8" s="26">
        <v>196</v>
      </c>
      <c r="J8" s="100">
        <f>(C8+D8)/I8*100</f>
        <v>45.91836734693878</v>
      </c>
    </row>
    <row r="9" spans="1:10" ht="15">
      <c r="A9" s="171"/>
      <c r="B9" s="96" t="s">
        <v>12</v>
      </c>
      <c r="C9" s="26">
        <v>40</v>
      </c>
      <c r="D9" s="26">
        <v>14</v>
      </c>
      <c r="E9" s="26">
        <v>30</v>
      </c>
      <c r="F9" s="26">
        <v>67</v>
      </c>
      <c r="G9" s="26">
        <v>19</v>
      </c>
      <c r="H9" s="26">
        <v>0</v>
      </c>
      <c r="I9" s="26">
        <v>170</v>
      </c>
      <c r="J9" s="100">
        <f aca="true" t="shared" si="0" ref="J9:J26">(C9+D9)/I9*100</f>
        <v>31.76470588235294</v>
      </c>
    </row>
    <row r="10" spans="1:10" ht="15">
      <c r="A10" s="171"/>
      <c r="B10" s="96" t="s">
        <v>13</v>
      </c>
      <c r="C10" s="26">
        <v>163</v>
      </c>
      <c r="D10" s="26">
        <v>40</v>
      </c>
      <c r="E10" s="26">
        <v>51</v>
      </c>
      <c r="F10" s="26">
        <v>153</v>
      </c>
      <c r="G10" s="26">
        <v>62</v>
      </c>
      <c r="H10" s="26">
        <v>6</v>
      </c>
      <c r="I10" s="26">
        <v>475</v>
      </c>
      <c r="J10" s="100">
        <f t="shared" si="0"/>
        <v>42.73684210526316</v>
      </c>
    </row>
    <row r="11" spans="1:10" ht="15">
      <c r="A11" s="171"/>
      <c r="B11" s="96" t="s">
        <v>14</v>
      </c>
      <c r="C11" s="26">
        <v>7</v>
      </c>
      <c r="D11" s="26">
        <v>0</v>
      </c>
      <c r="E11" s="26">
        <v>4</v>
      </c>
      <c r="F11" s="26">
        <v>1</v>
      </c>
      <c r="G11" s="26">
        <v>2</v>
      </c>
      <c r="H11" s="26">
        <v>0</v>
      </c>
      <c r="I11" s="26">
        <v>14</v>
      </c>
      <c r="J11" s="100">
        <f t="shared" si="0"/>
        <v>50</v>
      </c>
    </row>
    <row r="12" spans="1:10" ht="15">
      <c r="A12" s="171"/>
      <c r="B12" s="96" t="s">
        <v>15</v>
      </c>
      <c r="C12" s="26">
        <v>14</v>
      </c>
      <c r="D12" s="26">
        <v>3</v>
      </c>
      <c r="E12" s="26">
        <v>3</v>
      </c>
      <c r="F12" s="26">
        <v>7</v>
      </c>
      <c r="G12" s="26">
        <v>2</v>
      </c>
      <c r="H12" s="26">
        <v>1</v>
      </c>
      <c r="I12" s="26">
        <v>30</v>
      </c>
      <c r="J12" s="100">
        <f t="shared" si="0"/>
        <v>56.666666666666664</v>
      </c>
    </row>
    <row r="13" spans="1:10" ht="15">
      <c r="A13" s="171"/>
      <c r="B13" s="96" t="s">
        <v>16</v>
      </c>
      <c r="C13" s="26">
        <v>18</v>
      </c>
      <c r="D13" s="26">
        <v>4</v>
      </c>
      <c r="E13" s="26">
        <v>4</v>
      </c>
      <c r="F13" s="26">
        <v>22</v>
      </c>
      <c r="G13" s="26">
        <v>8</v>
      </c>
      <c r="H13" s="26">
        <v>1</v>
      </c>
      <c r="I13" s="26">
        <v>57</v>
      </c>
      <c r="J13" s="100">
        <f t="shared" si="0"/>
        <v>38.59649122807017</v>
      </c>
    </row>
    <row r="14" spans="1:10" ht="15">
      <c r="A14" s="171"/>
      <c r="B14" s="51" t="s">
        <v>21</v>
      </c>
      <c r="C14" s="26">
        <v>5</v>
      </c>
      <c r="D14" s="26">
        <v>0</v>
      </c>
      <c r="E14" s="26">
        <v>0</v>
      </c>
      <c r="F14" s="26">
        <v>0</v>
      </c>
      <c r="G14" s="26">
        <v>2</v>
      </c>
      <c r="H14" s="26">
        <v>0</v>
      </c>
      <c r="I14" s="26">
        <v>7</v>
      </c>
      <c r="J14" s="100">
        <f t="shared" si="0"/>
        <v>71.42857142857143</v>
      </c>
    </row>
    <row r="15" spans="1:10" ht="15">
      <c r="A15" s="171"/>
      <c r="B15" s="8" t="s">
        <v>22</v>
      </c>
      <c r="C15" s="26">
        <v>12</v>
      </c>
      <c r="D15" s="26">
        <v>1</v>
      </c>
      <c r="E15" s="26">
        <v>4</v>
      </c>
      <c r="F15" s="26">
        <v>6</v>
      </c>
      <c r="G15" s="26">
        <v>8</v>
      </c>
      <c r="H15" s="26">
        <v>0</v>
      </c>
      <c r="I15" s="26">
        <v>31</v>
      </c>
      <c r="J15" s="100">
        <f t="shared" si="0"/>
        <v>41.935483870967744</v>
      </c>
    </row>
    <row r="16" spans="1:10" ht="15">
      <c r="A16" s="171"/>
      <c r="B16" s="8" t="s">
        <v>23</v>
      </c>
      <c r="C16" s="26">
        <v>6</v>
      </c>
      <c r="D16" s="26">
        <v>1</v>
      </c>
      <c r="E16" s="26">
        <v>2</v>
      </c>
      <c r="F16" s="26">
        <v>11</v>
      </c>
      <c r="G16" s="26">
        <v>2</v>
      </c>
      <c r="H16" s="26">
        <v>0</v>
      </c>
      <c r="I16" s="26">
        <v>22</v>
      </c>
      <c r="J16" s="100">
        <f t="shared" si="0"/>
        <v>31.818181818181817</v>
      </c>
    </row>
    <row r="17" spans="1:10" ht="15">
      <c r="A17" s="171"/>
      <c r="B17" s="8" t="s">
        <v>24</v>
      </c>
      <c r="C17" s="26">
        <v>33</v>
      </c>
      <c r="D17" s="26">
        <v>0</v>
      </c>
      <c r="E17" s="26">
        <v>1</v>
      </c>
      <c r="F17" s="26">
        <v>9</v>
      </c>
      <c r="G17" s="26">
        <v>5</v>
      </c>
      <c r="H17" s="26">
        <v>1</v>
      </c>
      <c r="I17" s="26">
        <v>49</v>
      </c>
      <c r="J17" s="100">
        <f t="shared" si="0"/>
        <v>67.3469387755102</v>
      </c>
    </row>
    <row r="18" spans="1:10" ht="15">
      <c r="A18" s="171"/>
      <c r="B18" s="8" t="s">
        <v>25</v>
      </c>
      <c r="C18" s="26">
        <v>1</v>
      </c>
      <c r="D18" s="26">
        <v>0</v>
      </c>
      <c r="E18" s="26">
        <v>2</v>
      </c>
      <c r="F18" s="26">
        <v>4</v>
      </c>
      <c r="G18" s="26">
        <v>0</v>
      </c>
      <c r="H18" s="26">
        <v>0</v>
      </c>
      <c r="I18" s="26">
        <v>7</v>
      </c>
      <c r="J18" s="100">
        <f t="shared" si="0"/>
        <v>14.285714285714285</v>
      </c>
    </row>
    <row r="19" spans="1:10" ht="15">
      <c r="A19" s="171"/>
      <c r="B19" s="8" t="s">
        <v>26</v>
      </c>
      <c r="C19" s="26">
        <v>1</v>
      </c>
      <c r="D19" s="26">
        <v>1</v>
      </c>
      <c r="E19" s="26">
        <v>0</v>
      </c>
      <c r="F19" s="26">
        <v>5</v>
      </c>
      <c r="G19" s="26">
        <v>0</v>
      </c>
      <c r="H19" s="26">
        <v>0</v>
      </c>
      <c r="I19" s="26">
        <v>7</v>
      </c>
      <c r="J19" s="100">
        <f t="shared" si="0"/>
        <v>28.57142857142857</v>
      </c>
    </row>
    <row r="20" spans="1:10" ht="15">
      <c r="A20" s="171"/>
      <c r="B20" s="8" t="s">
        <v>45</v>
      </c>
      <c r="C20" s="26">
        <v>2</v>
      </c>
      <c r="D20" s="26">
        <v>0</v>
      </c>
      <c r="E20" s="26">
        <v>0</v>
      </c>
      <c r="F20" s="26">
        <v>6</v>
      </c>
      <c r="G20" s="26">
        <v>1</v>
      </c>
      <c r="H20" s="26">
        <v>0</v>
      </c>
      <c r="I20" s="26">
        <v>9</v>
      </c>
      <c r="J20" s="100">
        <f t="shared" si="0"/>
        <v>22.22222222222222</v>
      </c>
    </row>
    <row r="21" spans="1:10" ht="15">
      <c r="A21" s="171"/>
      <c r="B21" s="8" t="s">
        <v>17</v>
      </c>
      <c r="C21" s="26">
        <v>0</v>
      </c>
      <c r="D21" s="26">
        <v>0</v>
      </c>
      <c r="E21" s="26">
        <v>0</v>
      </c>
      <c r="F21" s="26">
        <v>0</v>
      </c>
      <c r="G21" s="26">
        <v>1</v>
      </c>
      <c r="H21" s="26">
        <v>0</v>
      </c>
      <c r="I21" s="26">
        <v>1</v>
      </c>
      <c r="J21" s="100">
        <f t="shared" si="0"/>
        <v>0</v>
      </c>
    </row>
    <row r="22" spans="1:10" ht="15">
      <c r="A22" s="171"/>
      <c r="B22" s="8" t="s">
        <v>18</v>
      </c>
      <c r="C22" s="26">
        <v>3</v>
      </c>
      <c r="D22" s="26">
        <v>1</v>
      </c>
      <c r="E22" s="26">
        <v>0</v>
      </c>
      <c r="F22" s="26">
        <v>0</v>
      </c>
      <c r="G22" s="26">
        <v>0</v>
      </c>
      <c r="H22" s="26">
        <v>0</v>
      </c>
      <c r="I22" s="26">
        <v>4</v>
      </c>
      <c r="J22" s="100">
        <f t="shared" si="0"/>
        <v>100</v>
      </c>
    </row>
    <row r="23" spans="1:10" ht="15">
      <c r="A23" s="171"/>
      <c r="B23" s="8" t="s">
        <v>97</v>
      </c>
      <c r="C23" s="26">
        <v>1</v>
      </c>
      <c r="D23" s="26">
        <v>0</v>
      </c>
      <c r="E23" s="26">
        <v>0</v>
      </c>
      <c r="F23" s="26">
        <v>2</v>
      </c>
      <c r="G23" s="26">
        <v>0</v>
      </c>
      <c r="H23" s="26">
        <v>0</v>
      </c>
      <c r="I23" s="26">
        <v>3</v>
      </c>
      <c r="J23" s="100">
        <f t="shared" si="0"/>
        <v>33.33333333333333</v>
      </c>
    </row>
    <row r="24" spans="1:10" ht="15">
      <c r="A24" s="171"/>
      <c r="B24" s="8" t="s">
        <v>20</v>
      </c>
      <c r="C24" s="26">
        <v>17</v>
      </c>
      <c r="D24" s="26">
        <v>0</v>
      </c>
      <c r="E24" s="26">
        <v>0</v>
      </c>
      <c r="F24" s="26">
        <v>5</v>
      </c>
      <c r="G24" s="26">
        <v>1</v>
      </c>
      <c r="H24" s="26">
        <v>0</v>
      </c>
      <c r="I24" s="26">
        <v>23</v>
      </c>
      <c r="J24" s="100">
        <f t="shared" si="0"/>
        <v>73.91304347826086</v>
      </c>
    </row>
    <row r="25" spans="1:10" ht="15">
      <c r="A25" s="171"/>
      <c r="B25" s="21" t="s">
        <v>28</v>
      </c>
      <c r="C25" s="98">
        <v>3</v>
      </c>
      <c r="D25" s="98">
        <v>0</v>
      </c>
      <c r="E25" s="98">
        <v>1</v>
      </c>
      <c r="F25" s="98">
        <v>1</v>
      </c>
      <c r="G25" s="98">
        <v>1</v>
      </c>
      <c r="H25" s="98">
        <v>0</v>
      </c>
      <c r="I25" s="98">
        <v>6</v>
      </c>
      <c r="J25" s="101">
        <f t="shared" si="0"/>
        <v>50</v>
      </c>
    </row>
    <row r="26" spans="1:10" ht="15">
      <c r="A26" s="144"/>
      <c r="B26" s="19" t="s">
        <v>29</v>
      </c>
      <c r="C26" s="19">
        <v>538</v>
      </c>
      <c r="D26" s="19">
        <v>136</v>
      </c>
      <c r="E26" s="19">
        <v>215</v>
      </c>
      <c r="F26" s="19">
        <v>837</v>
      </c>
      <c r="G26" s="19">
        <v>241</v>
      </c>
      <c r="H26" s="19">
        <v>13</v>
      </c>
      <c r="I26" s="19">
        <v>1980</v>
      </c>
      <c r="J26" s="104">
        <f t="shared" si="0"/>
        <v>34.04040404040404</v>
      </c>
    </row>
  </sheetData>
  <sheetProtection/>
  <mergeCells count="1">
    <mergeCell ref="A7:A26"/>
  </mergeCells>
  <hyperlinks>
    <hyperlink ref="A1" r:id="rId1" display="http://www.brin.ac.uk/figures"/>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M. McAndrew</dc:creator>
  <cp:keywords/>
  <dc:description/>
  <cp:lastModifiedBy>CLIP45 development team</cp:lastModifiedBy>
  <cp:lastPrinted>2010-08-12T16:21:19Z</cp:lastPrinted>
  <dcterms:created xsi:type="dcterms:W3CDTF">2010-08-12T14:51:02Z</dcterms:created>
  <dcterms:modified xsi:type="dcterms:W3CDTF">2010-08-25T20:07:14Z</dcterms:modified>
  <cp:category/>
  <cp:version/>
  <cp:contentType/>
  <cp:contentStatus/>
</cp:coreProperties>
</file>