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obhanmc\Dropbox\Brin-updating\"/>
    </mc:Choice>
  </mc:AlternateContent>
  <bookViews>
    <workbookView xWindow="0" yWindow="0" windowWidth="19200" windowHeight="6190"/>
  </bookViews>
  <sheets>
    <sheet name="Frequencies" sheetId="1" r:id="rId1"/>
    <sheet name="Crosstabulation" sheetId="2" r:id="rId2"/>
    <sheet name="Destination &amp; origin %" sheetId="3" r:id="rId3"/>
    <sheet name="Belief" sheetId="5" r:id="rId4"/>
    <sheet name="Attendance" sheetId="8" r:id="rId5"/>
    <sheet name="Age" sheetId="7" r:id="rId6"/>
    <sheet name="Degree" sheetId="6" r:id="rId7"/>
    <sheet name="Religiosity type" sheetId="9" r:id="rId8"/>
    <sheet name="Attitudes to gay sex" sheetId="10" r:id="rId9"/>
    <sheet name="Attitudes to abortion" sheetId="11" r:id="rId10"/>
    <sheet name="Literalness of Holy Book" sheetId="12" r:id="rId11"/>
  </sheets>
  <calcPr calcId="152511"/>
</workbook>
</file>

<file path=xl/calcChain.xml><?xml version="1.0" encoding="utf-8"?>
<calcChain xmlns="http://schemas.openxmlformats.org/spreadsheetml/2006/main">
  <c r="I26" i="12" l="1"/>
  <c r="J26" i="12"/>
  <c r="K26" i="12"/>
  <c r="I9" i="12"/>
  <c r="J9" i="12"/>
  <c r="K9" i="12"/>
  <c r="I10" i="12"/>
  <c r="J10" i="12"/>
  <c r="K10" i="12"/>
  <c r="I11" i="12"/>
  <c r="J11" i="12"/>
  <c r="K11" i="12"/>
  <c r="I12" i="12"/>
  <c r="J12" i="12"/>
  <c r="K12" i="12"/>
  <c r="I13" i="12"/>
  <c r="J13" i="12"/>
  <c r="K13" i="12"/>
  <c r="I14" i="12"/>
  <c r="J14" i="12"/>
  <c r="K14" i="12"/>
  <c r="I15" i="12"/>
  <c r="J15" i="12"/>
  <c r="K15" i="12"/>
  <c r="I16" i="12"/>
  <c r="J16" i="12"/>
  <c r="K16" i="12"/>
  <c r="I17" i="12"/>
  <c r="J17" i="12"/>
  <c r="K17" i="12"/>
  <c r="I18" i="12"/>
  <c r="J18" i="12"/>
  <c r="K18" i="12"/>
  <c r="I19" i="12"/>
  <c r="J19" i="12"/>
  <c r="K19" i="12"/>
  <c r="I20" i="12"/>
  <c r="J20" i="12"/>
  <c r="K20" i="12"/>
  <c r="I21" i="12"/>
  <c r="J21" i="12"/>
  <c r="K21" i="12"/>
  <c r="I22" i="12"/>
  <c r="J22" i="12"/>
  <c r="K22" i="12"/>
  <c r="I23" i="12"/>
  <c r="J23" i="12"/>
  <c r="K23" i="12"/>
  <c r="I24" i="12"/>
  <c r="J24" i="12"/>
  <c r="K24" i="12"/>
  <c r="I25" i="12"/>
  <c r="J25" i="12"/>
  <c r="K25" i="12"/>
  <c r="J8" i="12"/>
  <c r="K8" i="12"/>
  <c r="I8" i="12"/>
  <c r="G33" i="9"/>
  <c r="H33" i="9"/>
  <c r="J26" i="10"/>
  <c r="J25" i="10"/>
  <c r="J24" i="10"/>
  <c r="J23" i="10"/>
  <c r="J22" i="10"/>
  <c r="J21" i="10"/>
  <c r="J20" i="10"/>
  <c r="J19" i="10"/>
  <c r="J18" i="10"/>
  <c r="J17" i="10"/>
  <c r="J16" i="10"/>
  <c r="J15" i="10"/>
  <c r="J14" i="10"/>
  <c r="J13" i="10"/>
  <c r="J12" i="10"/>
  <c r="J11" i="10"/>
  <c r="J10" i="10"/>
  <c r="J9" i="10"/>
  <c r="J8" i="10"/>
  <c r="J7" i="10"/>
  <c r="J7" i="11"/>
  <c r="J9" i="11"/>
  <c r="J10" i="11"/>
  <c r="J11" i="11"/>
  <c r="J12" i="11"/>
  <c r="J13" i="11"/>
  <c r="J14" i="11"/>
  <c r="J15" i="11"/>
  <c r="J16" i="11"/>
  <c r="J17" i="11"/>
  <c r="J18" i="11"/>
  <c r="J19" i="11"/>
  <c r="J20" i="11"/>
  <c r="J21" i="11"/>
  <c r="J22" i="11"/>
  <c r="J23" i="11"/>
  <c r="J24" i="11"/>
  <c r="J25" i="11"/>
  <c r="J26" i="11"/>
  <c r="J8" i="11"/>
  <c r="H16" i="9"/>
  <c r="H14" i="9"/>
  <c r="H15" i="9"/>
  <c r="H17" i="9"/>
  <c r="H18" i="9"/>
  <c r="H19" i="9"/>
  <c r="H20" i="9"/>
  <c r="H21" i="9"/>
  <c r="H22" i="9"/>
  <c r="H23" i="9"/>
  <c r="H24" i="9"/>
  <c r="H25" i="9"/>
  <c r="H26" i="9"/>
  <c r="H27" i="9"/>
  <c r="H28" i="9"/>
  <c r="H29" i="9"/>
  <c r="H30" i="9"/>
  <c r="H31" i="9"/>
  <c r="H32" i="9"/>
  <c r="G15" i="9"/>
  <c r="G16" i="9"/>
  <c r="G17" i="9"/>
  <c r="G18" i="9"/>
  <c r="G19" i="9"/>
  <c r="G20" i="9"/>
  <c r="G21" i="9"/>
  <c r="G22" i="9"/>
  <c r="G23" i="9"/>
  <c r="G24" i="9"/>
  <c r="G25" i="9"/>
  <c r="G26" i="9"/>
  <c r="G27" i="9"/>
  <c r="G28" i="9"/>
  <c r="G29" i="9"/>
  <c r="G30" i="9"/>
  <c r="G31" i="9"/>
  <c r="G32" i="9"/>
  <c r="G14" i="9"/>
  <c r="G8" i="8"/>
  <c r="S42" i="2"/>
  <c r="C41" i="2"/>
  <c r="C42" i="2"/>
  <c r="C43" i="2"/>
  <c r="C44" i="2"/>
  <c r="C45" i="2"/>
  <c r="C46" i="2"/>
  <c r="C47" i="2"/>
  <c r="C48" i="2"/>
  <c r="C49" i="2"/>
  <c r="C50" i="2"/>
  <c r="C51" i="2"/>
  <c r="C52" i="2"/>
  <c r="C53" i="2"/>
  <c r="C54" i="2"/>
  <c r="C55" i="2"/>
  <c r="C56" i="2"/>
  <c r="C57" i="2"/>
  <c r="C58" i="2"/>
  <c r="C59" i="2"/>
  <c r="C60" i="2"/>
  <c r="T41" i="2"/>
  <c r="U41" i="2"/>
  <c r="V41" i="2"/>
  <c r="T42" i="2"/>
  <c r="U42" i="2"/>
  <c r="V42" i="2"/>
  <c r="T43" i="2"/>
  <c r="U43" i="2"/>
  <c r="V43" i="2"/>
  <c r="T44" i="2"/>
  <c r="U44" i="2"/>
  <c r="V44" i="2"/>
  <c r="T45" i="2"/>
  <c r="U45" i="2"/>
  <c r="V45" i="2"/>
  <c r="T46" i="2"/>
  <c r="U46" i="2"/>
  <c r="V46" i="2"/>
  <c r="T47" i="2"/>
  <c r="U47" i="2"/>
  <c r="V47" i="2"/>
  <c r="T48" i="2"/>
  <c r="U48" i="2"/>
  <c r="V48" i="2"/>
  <c r="T49" i="2"/>
  <c r="U49" i="2"/>
  <c r="V49" i="2"/>
  <c r="T50" i="2"/>
  <c r="U50" i="2"/>
  <c r="V50" i="2"/>
  <c r="T51" i="2"/>
  <c r="U51" i="2"/>
  <c r="V51" i="2"/>
  <c r="T52" i="2"/>
  <c r="U52" i="2"/>
  <c r="V52" i="2"/>
  <c r="T53" i="2"/>
  <c r="U53" i="2"/>
  <c r="V53" i="2"/>
  <c r="T54" i="2"/>
  <c r="U54" i="2"/>
  <c r="V54" i="2"/>
  <c r="T55" i="2"/>
  <c r="U55" i="2"/>
  <c r="V55" i="2"/>
  <c r="T56" i="2"/>
  <c r="U56" i="2"/>
  <c r="V56" i="2"/>
  <c r="T57" i="2"/>
  <c r="U57" i="2"/>
  <c r="V57" i="2"/>
  <c r="T58" i="2"/>
  <c r="U58" i="2"/>
  <c r="V58" i="2"/>
  <c r="T59" i="2"/>
  <c r="U59" i="2"/>
  <c r="V59" i="2"/>
  <c r="T60" i="2"/>
  <c r="U60" i="2"/>
  <c r="V60" i="2"/>
  <c r="S41" i="2"/>
  <c r="S43" i="2"/>
  <c r="S44" i="2"/>
  <c r="S45" i="2"/>
  <c r="S46" i="2"/>
  <c r="S47" i="2"/>
  <c r="S48" i="2"/>
  <c r="S49" i="2"/>
  <c r="S50" i="2"/>
  <c r="S51" i="2"/>
  <c r="S52" i="2"/>
  <c r="S53" i="2"/>
  <c r="S54" i="2"/>
  <c r="S55" i="2"/>
  <c r="S56" i="2"/>
  <c r="S57" i="2"/>
  <c r="S58" i="2"/>
  <c r="S59" i="2"/>
  <c r="S60" i="2"/>
  <c r="D41" i="2"/>
  <c r="E41" i="2"/>
  <c r="F41" i="2"/>
  <c r="G41" i="2"/>
  <c r="H41" i="2"/>
  <c r="I41" i="2"/>
  <c r="J41" i="2"/>
  <c r="K41" i="2"/>
  <c r="L41" i="2"/>
  <c r="M41" i="2"/>
  <c r="N41" i="2"/>
  <c r="O41" i="2"/>
  <c r="P41" i="2"/>
  <c r="Q41" i="2"/>
  <c r="R41" i="2"/>
  <c r="D42" i="2"/>
  <c r="E42" i="2"/>
  <c r="F42" i="2"/>
  <c r="G42" i="2"/>
  <c r="H42" i="2"/>
  <c r="I42" i="2"/>
  <c r="J42" i="2"/>
  <c r="K42" i="2"/>
  <c r="L42" i="2"/>
  <c r="M42" i="2"/>
  <c r="N42" i="2"/>
  <c r="O42" i="2"/>
  <c r="P42" i="2"/>
  <c r="Q42" i="2"/>
  <c r="R42" i="2"/>
  <c r="D43" i="2"/>
  <c r="E43" i="2"/>
  <c r="F43" i="2"/>
  <c r="G43" i="2"/>
  <c r="H43" i="2"/>
  <c r="I43" i="2"/>
  <c r="J43" i="2"/>
  <c r="K43" i="2"/>
  <c r="L43" i="2"/>
  <c r="M43" i="2"/>
  <c r="N43" i="2"/>
  <c r="O43" i="2"/>
  <c r="P43" i="2"/>
  <c r="Q43" i="2"/>
  <c r="R43" i="2"/>
  <c r="D44" i="2"/>
  <c r="E44" i="2"/>
  <c r="F44" i="2"/>
  <c r="G44" i="2"/>
  <c r="H44" i="2"/>
  <c r="I44" i="2"/>
  <c r="J44" i="2"/>
  <c r="K44" i="2"/>
  <c r="L44" i="2"/>
  <c r="M44" i="2"/>
  <c r="N44" i="2"/>
  <c r="O44" i="2"/>
  <c r="P44" i="2"/>
  <c r="Q44" i="2"/>
  <c r="R44" i="2"/>
  <c r="D45" i="2"/>
  <c r="E45" i="2"/>
  <c r="F45" i="2"/>
  <c r="G45" i="2"/>
  <c r="H45" i="2"/>
  <c r="I45" i="2"/>
  <c r="J45" i="2"/>
  <c r="K45" i="2"/>
  <c r="L45" i="2"/>
  <c r="M45" i="2"/>
  <c r="N45" i="2"/>
  <c r="O45" i="2"/>
  <c r="P45" i="2"/>
  <c r="Q45" i="2"/>
  <c r="R45" i="2"/>
  <c r="D46" i="2"/>
  <c r="E46" i="2"/>
  <c r="F46" i="2"/>
  <c r="G46" i="2"/>
  <c r="H46" i="2"/>
  <c r="I46" i="2"/>
  <c r="J46" i="2"/>
  <c r="K46" i="2"/>
  <c r="L46" i="2"/>
  <c r="M46" i="2"/>
  <c r="N46" i="2"/>
  <c r="O46" i="2"/>
  <c r="P46" i="2"/>
  <c r="Q46" i="2"/>
  <c r="R46" i="2"/>
  <c r="D47" i="2"/>
  <c r="E47" i="2"/>
  <c r="F47" i="2"/>
  <c r="G47" i="2"/>
  <c r="H47" i="2"/>
  <c r="I47" i="2"/>
  <c r="J47" i="2"/>
  <c r="K47" i="2"/>
  <c r="L47" i="2"/>
  <c r="M47" i="2"/>
  <c r="N47" i="2"/>
  <c r="O47" i="2"/>
  <c r="P47" i="2"/>
  <c r="Q47" i="2"/>
  <c r="R47" i="2"/>
  <c r="D48" i="2"/>
  <c r="E48" i="2"/>
  <c r="F48" i="2"/>
  <c r="G48" i="2"/>
  <c r="H48" i="2"/>
  <c r="I48" i="2"/>
  <c r="J48" i="2"/>
  <c r="K48" i="2"/>
  <c r="L48" i="2"/>
  <c r="M48" i="2"/>
  <c r="N48" i="2"/>
  <c r="O48" i="2"/>
  <c r="P48" i="2"/>
  <c r="Q48" i="2"/>
  <c r="R48" i="2"/>
  <c r="D49" i="2"/>
  <c r="E49" i="2"/>
  <c r="F49" i="2"/>
  <c r="G49" i="2"/>
  <c r="H49" i="2"/>
  <c r="I49" i="2"/>
  <c r="J49" i="2"/>
  <c r="K49" i="2"/>
  <c r="L49" i="2"/>
  <c r="M49" i="2"/>
  <c r="N49" i="2"/>
  <c r="O49" i="2"/>
  <c r="P49" i="2"/>
  <c r="Q49" i="2"/>
  <c r="R49" i="2"/>
  <c r="D50" i="2"/>
  <c r="E50" i="2"/>
  <c r="F50" i="2"/>
  <c r="G50" i="2"/>
  <c r="H50" i="2"/>
  <c r="I50" i="2"/>
  <c r="J50" i="2"/>
  <c r="K50" i="2"/>
  <c r="L50" i="2"/>
  <c r="M50" i="2"/>
  <c r="N50" i="2"/>
  <c r="O50" i="2"/>
  <c r="P50" i="2"/>
  <c r="Q50" i="2"/>
  <c r="R50" i="2"/>
  <c r="D51" i="2"/>
  <c r="E51" i="2"/>
  <c r="F51" i="2"/>
  <c r="G51" i="2"/>
  <c r="H51" i="2"/>
  <c r="I51" i="2"/>
  <c r="J51" i="2"/>
  <c r="K51" i="2"/>
  <c r="L51" i="2"/>
  <c r="M51" i="2"/>
  <c r="N51" i="2"/>
  <c r="O51" i="2"/>
  <c r="P51" i="2"/>
  <c r="Q51" i="2"/>
  <c r="R51" i="2"/>
  <c r="D52" i="2"/>
  <c r="E52" i="2"/>
  <c r="F52" i="2"/>
  <c r="G52" i="2"/>
  <c r="H52" i="2"/>
  <c r="I52" i="2"/>
  <c r="J52" i="2"/>
  <c r="K52" i="2"/>
  <c r="L52" i="2"/>
  <c r="M52" i="2"/>
  <c r="N52" i="2"/>
  <c r="O52" i="2"/>
  <c r="P52" i="2"/>
  <c r="Q52" i="2"/>
  <c r="R52" i="2"/>
  <c r="D53" i="2"/>
  <c r="E53" i="2"/>
  <c r="F53" i="2"/>
  <c r="G53" i="2"/>
  <c r="H53" i="2"/>
  <c r="I53" i="2"/>
  <c r="J53" i="2"/>
  <c r="K53" i="2"/>
  <c r="L53" i="2"/>
  <c r="M53" i="2"/>
  <c r="N53" i="2"/>
  <c r="O53" i="2"/>
  <c r="P53" i="2"/>
  <c r="Q53" i="2"/>
  <c r="R53" i="2"/>
  <c r="D54" i="2"/>
  <c r="E54" i="2"/>
  <c r="F54" i="2"/>
  <c r="G54" i="2"/>
  <c r="H54" i="2"/>
  <c r="I54" i="2"/>
  <c r="J54" i="2"/>
  <c r="K54" i="2"/>
  <c r="L54" i="2"/>
  <c r="M54" i="2"/>
  <c r="N54" i="2"/>
  <c r="O54" i="2"/>
  <c r="P54" i="2"/>
  <c r="Q54" i="2"/>
  <c r="R54" i="2"/>
  <c r="D55" i="2"/>
  <c r="E55" i="2"/>
  <c r="F55" i="2"/>
  <c r="G55" i="2"/>
  <c r="H55" i="2"/>
  <c r="I55" i="2"/>
  <c r="J55" i="2"/>
  <c r="K55" i="2"/>
  <c r="L55" i="2"/>
  <c r="M55" i="2"/>
  <c r="N55" i="2"/>
  <c r="O55" i="2"/>
  <c r="P55" i="2"/>
  <c r="Q55" i="2"/>
  <c r="R55" i="2"/>
  <c r="D56" i="2"/>
  <c r="E56" i="2"/>
  <c r="F56" i="2"/>
  <c r="G56" i="2"/>
  <c r="H56" i="2"/>
  <c r="I56" i="2"/>
  <c r="J56" i="2"/>
  <c r="K56" i="2"/>
  <c r="L56" i="2"/>
  <c r="M56" i="2"/>
  <c r="N56" i="2"/>
  <c r="O56" i="2"/>
  <c r="P56" i="2"/>
  <c r="Q56" i="2"/>
  <c r="R56" i="2"/>
  <c r="D57" i="2"/>
  <c r="E57" i="2"/>
  <c r="F57" i="2"/>
  <c r="G57" i="2"/>
  <c r="H57" i="2"/>
  <c r="I57" i="2"/>
  <c r="J57" i="2"/>
  <c r="K57" i="2"/>
  <c r="L57" i="2"/>
  <c r="M57" i="2"/>
  <c r="N57" i="2"/>
  <c r="O57" i="2"/>
  <c r="P57" i="2"/>
  <c r="Q57" i="2"/>
  <c r="R57" i="2"/>
  <c r="D58" i="2"/>
  <c r="E58" i="2"/>
  <c r="F58" i="2"/>
  <c r="G58" i="2"/>
  <c r="H58" i="2"/>
  <c r="I58" i="2"/>
  <c r="J58" i="2"/>
  <c r="K58" i="2"/>
  <c r="L58" i="2"/>
  <c r="M58" i="2"/>
  <c r="N58" i="2"/>
  <c r="O58" i="2"/>
  <c r="P58" i="2"/>
  <c r="Q58" i="2"/>
  <c r="R58" i="2"/>
  <c r="D59" i="2"/>
  <c r="E59" i="2"/>
  <c r="F59" i="2"/>
  <c r="G59" i="2"/>
  <c r="H59" i="2"/>
  <c r="I59" i="2"/>
  <c r="J59" i="2"/>
  <c r="K59" i="2"/>
  <c r="L59" i="2"/>
  <c r="M59" i="2"/>
  <c r="N59" i="2"/>
  <c r="O59" i="2"/>
  <c r="P59" i="2"/>
  <c r="Q59" i="2"/>
  <c r="R59" i="2"/>
  <c r="D60" i="2"/>
  <c r="E60" i="2"/>
  <c r="F60" i="2"/>
  <c r="G60" i="2"/>
  <c r="H60" i="2"/>
  <c r="I60" i="2"/>
  <c r="J60" i="2"/>
  <c r="K60" i="2"/>
  <c r="L60" i="2"/>
  <c r="M60" i="2"/>
  <c r="N60" i="2"/>
  <c r="O60" i="2"/>
  <c r="P60" i="2"/>
  <c r="Q60" i="2"/>
  <c r="R60" i="2"/>
  <c r="F8" i="8"/>
  <c r="F9" i="8"/>
  <c r="G9" i="8"/>
  <c r="F10" i="8"/>
  <c r="G10" i="8"/>
  <c r="F11" i="8"/>
  <c r="G11" i="8"/>
  <c r="F12" i="8"/>
  <c r="G12" i="8"/>
  <c r="F13" i="8"/>
  <c r="G13" i="8"/>
  <c r="F14" i="8"/>
  <c r="G14" i="8"/>
  <c r="F15" i="8"/>
  <c r="G15" i="8"/>
  <c r="F16" i="8"/>
  <c r="G16" i="8"/>
  <c r="F17" i="8"/>
  <c r="G17" i="8"/>
  <c r="F18" i="8"/>
  <c r="G18" i="8"/>
  <c r="F19" i="8"/>
  <c r="G19" i="8"/>
  <c r="F20" i="8"/>
  <c r="G20" i="8"/>
  <c r="F21" i="8"/>
  <c r="G21" i="8"/>
  <c r="F22" i="8"/>
  <c r="G22" i="8"/>
  <c r="F23" i="8"/>
  <c r="G23" i="8"/>
  <c r="G7" i="8"/>
  <c r="F7" i="8"/>
  <c r="S18" i="7"/>
  <c r="S17" i="7"/>
  <c r="S20" i="7"/>
  <c r="D16" i="7"/>
  <c r="E16" i="7"/>
  <c r="F16" i="7"/>
  <c r="G16" i="7"/>
  <c r="H16" i="7"/>
  <c r="I16" i="7"/>
  <c r="J16" i="7"/>
  <c r="K16" i="7"/>
  <c r="L16" i="7"/>
  <c r="M16" i="7"/>
  <c r="N16" i="7"/>
  <c r="O16" i="7"/>
  <c r="P16" i="7"/>
  <c r="Q16" i="7"/>
  <c r="R16" i="7"/>
  <c r="S16" i="7"/>
  <c r="S19" i="7" s="1"/>
  <c r="D17" i="7"/>
  <c r="E17" i="7"/>
  <c r="F17" i="7"/>
  <c r="G17" i="7"/>
  <c r="H17" i="7"/>
  <c r="I17" i="7"/>
  <c r="J17" i="7"/>
  <c r="K17" i="7"/>
  <c r="L17" i="7"/>
  <c r="M17" i="7"/>
  <c r="N17" i="7"/>
  <c r="O17" i="7"/>
  <c r="P17" i="7"/>
  <c r="Q17" i="7"/>
  <c r="R17" i="7"/>
  <c r="C17" i="7"/>
  <c r="C16" i="7"/>
  <c r="C18" i="7" s="1"/>
  <c r="F8" i="6"/>
  <c r="G8" i="6"/>
  <c r="F9" i="6"/>
  <c r="G9" i="6"/>
  <c r="F10" i="6"/>
  <c r="G10" i="6"/>
  <c r="F11" i="6"/>
  <c r="G11" i="6"/>
  <c r="F12" i="6"/>
  <c r="G12" i="6"/>
  <c r="F13" i="6"/>
  <c r="G13" i="6"/>
  <c r="F14" i="6"/>
  <c r="G14" i="6"/>
  <c r="F15" i="6"/>
  <c r="G15" i="6"/>
  <c r="F16" i="6"/>
  <c r="G16" i="6"/>
  <c r="F17" i="6"/>
  <c r="G17" i="6"/>
  <c r="F18" i="6"/>
  <c r="G18" i="6"/>
  <c r="F19" i="6"/>
  <c r="G19" i="6"/>
  <c r="F20" i="6"/>
  <c r="G20" i="6"/>
  <c r="F22" i="6"/>
  <c r="G22" i="6"/>
  <c r="F23" i="6"/>
  <c r="G23" i="6"/>
  <c r="G7" i="6"/>
  <c r="F7" i="6"/>
  <c r="G23" i="5"/>
  <c r="G22" i="5"/>
  <c r="G24" i="5"/>
  <c r="G25" i="5"/>
  <c r="G26" i="5"/>
  <c r="G27" i="5"/>
  <c r="G28" i="5"/>
  <c r="G29" i="5"/>
  <c r="G30" i="5"/>
  <c r="G31" i="5"/>
  <c r="G32" i="5"/>
  <c r="G33" i="5"/>
  <c r="G34" i="5"/>
  <c r="G35" i="5"/>
  <c r="G36" i="5"/>
  <c r="G37" i="5"/>
  <c r="G21" i="5"/>
  <c r="F22" i="5"/>
  <c r="F23" i="5"/>
  <c r="F24" i="5"/>
  <c r="F25" i="5"/>
  <c r="F26" i="5"/>
  <c r="F27" i="5"/>
  <c r="F28" i="5"/>
  <c r="F29" i="5"/>
  <c r="F30" i="5"/>
  <c r="F31" i="5"/>
  <c r="F32" i="5"/>
  <c r="F33" i="5"/>
  <c r="F34" i="5"/>
  <c r="F35" i="5"/>
  <c r="F36" i="5"/>
  <c r="F37" i="5"/>
  <c r="F21" i="5"/>
  <c r="E10" i="1"/>
  <c r="E11" i="1" s="1"/>
  <c r="E12" i="1" s="1"/>
  <c r="E13" i="1" s="1"/>
  <c r="E14" i="1" s="1"/>
  <c r="E15" i="1" s="1"/>
  <c r="E16" i="1" s="1"/>
  <c r="E17" i="1" s="1"/>
  <c r="E18" i="1" s="1"/>
  <c r="E19" i="1" s="1"/>
  <c r="E20" i="1" s="1"/>
  <c r="E21" i="1" s="1"/>
  <c r="E22" i="1" s="1"/>
  <c r="E23" i="1" s="1"/>
  <c r="E24" i="1" s="1"/>
  <c r="E25" i="1" s="1"/>
  <c r="E26" i="1" s="1"/>
  <c r="E27" i="1" s="1"/>
  <c r="P18" i="7"/>
  <c r="P20" i="7"/>
  <c r="O18" i="7"/>
  <c r="O20" i="7" s="1"/>
  <c r="N18" i="7"/>
  <c r="N20" i="7"/>
  <c r="M18" i="7"/>
  <c r="M20" i="7" s="1"/>
  <c r="L18" i="7"/>
  <c r="L20" i="7"/>
  <c r="K18" i="7"/>
  <c r="K20" i="7" s="1"/>
  <c r="J18" i="7"/>
  <c r="J20" i="7"/>
  <c r="I18" i="7"/>
  <c r="I20" i="7" s="1"/>
  <c r="H18" i="7"/>
  <c r="H20" i="7"/>
  <c r="G18" i="7"/>
  <c r="G20" i="7" s="1"/>
  <c r="F18" i="7"/>
  <c r="F20" i="7"/>
  <c r="E18" i="7"/>
  <c r="E20" i="7" s="1"/>
  <c r="D18" i="7"/>
  <c r="D20" i="7"/>
  <c r="P19" i="7"/>
  <c r="O19" i="7"/>
  <c r="N19" i="7"/>
  <c r="M19" i="7"/>
  <c r="L19" i="7"/>
  <c r="K19" i="7"/>
  <c r="J19" i="7"/>
  <c r="I19" i="7"/>
  <c r="H19" i="7"/>
  <c r="G19" i="7"/>
  <c r="F19" i="7"/>
  <c r="E19" i="7"/>
  <c r="D19" i="7"/>
  <c r="Q18" i="7"/>
  <c r="Q19" i="7" s="1"/>
  <c r="Q20" i="7"/>
  <c r="R18" i="7"/>
  <c r="R20" i="7"/>
  <c r="R19" i="7"/>
  <c r="C19" i="7" l="1"/>
  <c r="C20" i="7"/>
</calcChain>
</file>

<file path=xl/sharedStrings.xml><?xml version="1.0" encoding="utf-8"?>
<sst xmlns="http://schemas.openxmlformats.org/spreadsheetml/2006/main" count="507" uniqueCount="116">
  <si>
    <t>Number and percentage of respondents identifying a current religious affiliation and their religious background</t>
  </si>
  <si>
    <t>Do you regard yourself as belonging to any particular religion; which?</t>
  </si>
  <si>
    <t>In what religion, if any, were you brought up: what was your family's religion?</t>
  </si>
  <si>
    <t>Variable name = Religion</t>
  </si>
  <si>
    <t>Variable name = RelFFW</t>
  </si>
  <si>
    <t xml:space="preserve"> </t>
  </si>
  <si>
    <t>Frequency</t>
  </si>
  <si>
    <t>Percent</t>
  </si>
  <si>
    <t>Cumulative Percent</t>
  </si>
  <si>
    <t>Valid</t>
  </si>
  <si>
    <t>No religion</t>
  </si>
  <si>
    <t>Christian - no denomination</t>
  </si>
  <si>
    <t>Roman Catholic</t>
  </si>
  <si>
    <t>Church of England/Anglican</t>
  </si>
  <si>
    <t>Baptist</t>
  </si>
  <si>
    <t>Methodist</t>
  </si>
  <si>
    <t>Presbyterian/Church of Scotland</t>
  </si>
  <si>
    <t>Free Presbyterian</t>
  </si>
  <si>
    <t>Brethren</t>
  </si>
  <si>
    <t>United Reform Church (URC)/Congregational</t>
  </si>
  <si>
    <t>Other Protestant</t>
  </si>
  <si>
    <t>Other Christian</t>
  </si>
  <si>
    <t>Hindu</t>
  </si>
  <si>
    <t>Jewish</t>
  </si>
  <si>
    <t>Islam</t>
  </si>
  <si>
    <t>Sikh</t>
  </si>
  <si>
    <t>Buddhist</t>
  </si>
  <si>
    <t>Other non-Christian</t>
  </si>
  <si>
    <t>Refusal/Don't Know</t>
  </si>
  <si>
    <t>Total</t>
  </si>
  <si>
    <t>No Religion</t>
  </si>
  <si>
    <t>Christian - No Denomination</t>
  </si>
  <si>
    <t>Islam/Muslim</t>
  </si>
  <si>
    <t>Other Non-Christian</t>
  </si>
  <si>
    <t xml:space="preserve">Stickers = </t>
  </si>
  <si>
    <t xml:space="preserve">From 'none' to affiliated = </t>
  </si>
  <si>
    <t xml:space="preserve">From affiliated to none = </t>
  </si>
  <si>
    <t xml:space="preserve">Religious switchers = </t>
  </si>
  <si>
    <t>http://www.brin.ac.uk/figures</t>
  </si>
  <si>
    <t>Religious affiliation as adult as percentage of each religious background group</t>
  </si>
  <si>
    <t>Religion of upbringing</t>
  </si>
  <si>
    <t>Religious affiliation as adult</t>
  </si>
  <si>
    <t>Total (religion of upbringing)</t>
  </si>
  <si>
    <t>Total (by current affiliation)</t>
  </si>
  <si>
    <t>Religious upbringing by religious affiliation as adult (%)</t>
  </si>
  <si>
    <t>Other non Christian</t>
  </si>
  <si>
    <t>Original religious identity by adult affiliation (% current group brought up in each religious group)</t>
  </si>
  <si>
    <t>Religious affiliation of respondents as adults, by religion of upbringing (% group of upbringing falling into each category as adult)</t>
  </si>
  <si>
    <t>Other Protestant*</t>
  </si>
  <si>
    <t>Refusal/Don't know</t>
  </si>
  <si>
    <t>Uncertain or no belief in God (score = 0)</t>
  </si>
  <si>
    <t>At least some belief in God (score = 1)</t>
  </si>
  <si>
    <t>Frequencies</t>
  </si>
  <si>
    <t>Percentage (%)</t>
  </si>
  <si>
    <t>18-24</t>
  </si>
  <si>
    <t>25-34</t>
  </si>
  <si>
    <t>35-44</t>
  </si>
  <si>
    <t>45-54</t>
  </si>
  <si>
    <t>55-64</t>
  </si>
  <si>
    <t>65-97</t>
  </si>
  <si>
    <t>Under 45</t>
  </si>
  <si>
    <t>Age category of respondent</t>
  </si>
  <si>
    <t>% under 45</t>
  </si>
  <si>
    <t>% 45 or over</t>
  </si>
  <si>
    <t>45 or over</t>
  </si>
  <si>
    <t>Of those reporting an age</t>
  </si>
  <si>
    <t>Religious affiliation by age category</t>
  </si>
  <si>
    <t>Whether the respondent is educated to degree-level or above</t>
  </si>
  <si>
    <t>No</t>
  </si>
  <si>
    <t>Yes</t>
  </si>
  <si>
    <t>% No</t>
  </si>
  <si>
    <t>% Yes</t>
  </si>
  <si>
    <t>Percentage of each religious category degree-level educated</t>
  </si>
  <si>
    <t>* Because the numbers within each individual category was small, the 'Other Protestant' category here combines those reporting themselves to be Free Presbyterian, United Reformed Church/Congregational, and Brethren, together with other Protestant groups.</t>
  </si>
  <si>
    <t>Don't know/     refused/NA**</t>
  </si>
  <si>
    <t>** Those who didn't report an age are not included when calculating the percentage 45 and over, and younger than 45.</t>
  </si>
  <si>
    <t>Whether the respondent attends church at least monthly</t>
  </si>
  <si>
    <t>Other Protestant**</t>
  </si>
  <si>
    <t>* Note that 'church attendance' also includes attendance at mosques, synagogues and other places of worship</t>
  </si>
  <si>
    <t>** Because the numbers within each individual category was small, the 'Other Protestant' category here combines those reporting themselves to be Free Presbyterian, United Reformed Church/Congregational, and Brethren, together with other Protestant groups.</t>
  </si>
  <si>
    <t xml:space="preserve">Two-Way Table: Religious Background by Current Religious Affiliation </t>
  </si>
  <si>
    <t>Count data</t>
  </si>
  <si>
    <t>Percentage data</t>
  </si>
  <si>
    <t>The pink cells on the diagonal represent the percentage of people brought up within a faith tradition (or none) who retained that affilition at the time of the survey.</t>
  </si>
  <si>
    <t>The pink cells on the diagonal represent the percentage of those within each faith tradition (or none) as an adult who were brought up in that tradition.</t>
  </si>
  <si>
    <t>Religiosity type</t>
  </si>
  <si>
    <t>Unreligious</t>
  </si>
  <si>
    <t>Religious</t>
  </si>
  <si>
    <t>Refusal</t>
  </si>
  <si>
    <t>% religious</t>
  </si>
  <si>
    <t>Always wrong</t>
  </si>
  <si>
    <t>Almost always wrong</t>
  </si>
  <si>
    <t>Wrong only sometimes</t>
  </si>
  <si>
    <t>Not wrong at all</t>
  </si>
  <si>
    <t>Can't choose</t>
  </si>
  <si>
    <t>Not answered</t>
  </si>
  <si>
    <t>United Reformed Church/Congregational</t>
  </si>
  <si>
    <t>Fuzzily-faithful</t>
  </si>
  <si>
    <t>% fuzzily-faithful</t>
  </si>
  <si>
    <t>% always or almost always wrong</t>
  </si>
  <si>
    <t>"And what about sexual relations between two adults of the same sex, is it wrong or not?"</t>
  </si>
  <si>
    <t>Do you think it is wrong to have an abortion if there is a strong chance of serious defect in the baby?</t>
  </si>
  <si>
    <t>Scripture is the actual word of God and take literally</t>
  </si>
  <si>
    <t>Scripture is an ancient book of fables, legends, history</t>
  </si>
  <si>
    <t>Don't know</t>
  </si>
  <si>
    <t>Which of these statements comes closest to describing your feelings about holy scripture?</t>
  </si>
  <si>
    <t>% literal</t>
  </si>
  <si>
    <t>% divine but not literal</t>
  </si>
  <si>
    <t>% myth and history</t>
  </si>
  <si>
    <t>Inspired word of God but not everything literally</t>
  </si>
  <si>
    <t>Variable = Literal (question put to C and D sections of survey)</t>
  </si>
  <si>
    <t>Variable = Aborwrga (question put to A and B sections of survey)</t>
  </si>
  <si>
    <t>Variable = sexhomo (question put to A and B sections of survey)</t>
  </si>
  <si>
    <t xml:space="preserve">Refused = </t>
  </si>
  <si>
    <t>Percentage of each religious group believing in God</t>
  </si>
  <si>
    <t>Church Attendance by Religious Affiliation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</si>
</sst>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 ;[Red]\-0.0\ "/>
    <numFmt numFmtId="165" formatCode="0.0"/>
  </numFmts>
  <fonts count="18" x14ac:knownFonts="1">
    <font>
      <sz val="11"/>
      <color theme="1"/>
      <name val="Calibri"/>
      <family val="2"/>
      <scheme val="minor"/>
    </font>
    <font>
      <b/>
      <sz val="14"/>
      <name val="Arial"/>
      <family val="2"/>
    </font>
    <font>
      <sz val="10"/>
      <name val="Arial"/>
      <family val="2"/>
    </font>
    <font>
      <i/>
      <sz val="10"/>
      <name val="Arial"/>
      <family val="2"/>
    </font>
    <font>
      <sz val="10"/>
      <color indexed="27"/>
      <name val="Arial"/>
      <family val="2"/>
    </font>
    <font>
      <sz val="10"/>
      <color indexed="42"/>
      <name val="Arial"/>
      <family val="2"/>
    </font>
    <font>
      <sz val="10"/>
      <color indexed="22"/>
      <name val="Arial"/>
      <family val="2"/>
    </font>
    <font>
      <sz val="10"/>
      <name val="Calibri"/>
      <family val="2"/>
    </font>
    <font>
      <sz val="11"/>
      <name val="Calibri"/>
      <family val="2"/>
    </font>
    <font>
      <sz val="10"/>
      <color indexed="8"/>
      <name val="Calibri"/>
      <family val="2"/>
    </font>
    <font>
      <b/>
      <sz val="11"/>
      <color indexed="8"/>
      <name val="Calibri"/>
      <family val="2"/>
    </font>
    <font>
      <b/>
      <sz val="10"/>
      <color indexed="8"/>
      <name val="Calibri"/>
      <family val="2"/>
    </font>
    <font>
      <i/>
      <sz val="11"/>
      <color indexed="8"/>
      <name val="Calibri"/>
      <family val="2"/>
    </font>
    <font>
      <b/>
      <i/>
      <sz val="10"/>
      <color indexed="8"/>
      <name val="Calibri"/>
      <family val="2"/>
    </font>
    <font>
      <b/>
      <sz val="14"/>
      <color indexed="8"/>
      <name val="Arial"/>
      <family val="2"/>
    </font>
    <font>
      <sz val="8"/>
      <color indexed="8"/>
      <name val="Calibri"/>
      <family val="2"/>
    </font>
    <font>
      <sz val="8"/>
      <name val="Calibri"/>
      <family val="2"/>
    </font>
    <font>
      <u/>
      <sz val="11"/>
      <color theme="10"/>
      <name val="Calibri"/>
      <family val="2"/>
    </font>
  </fonts>
  <fills count="8">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dashed">
        <color indexed="64"/>
      </right>
      <top/>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177">
    <xf numFmtId="0" fontId="0" fillId="0" borderId="0" xfId="0"/>
    <xf numFmtId="0" fontId="1" fillId="0" borderId="0" xfId="0" applyFont="1"/>
    <xf numFmtId="0" fontId="2" fillId="0" borderId="1" xfId="0" applyFont="1" applyBorder="1"/>
    <xf numFmtId="0" fontId="0" fillId="0" borderId="2" xfId="0" applyBorder="1"/>
    <xf numFmtId="0" fontId="0" fillId="0" borderId="3" xfId="0" applyBorder="1"/>
    <xf numFmtId="0" fontId="3"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1" fontId="0" fillId="0" borderId="7" xfId="0" applyNumberFormat="1" applyBorder="1"/>
    <xf numFmtId="164" fontId="0" fillId="0" borderId="7" xfId="0" applyNumberFormat="1" applyBorder="1"/>
    <xf numFmtId="0" fontId="0" fillId="0" borderId="10" xfId="0" applyBorder="1"/>
    <xf numFmtId="165" fontId="0" fillId="0" borderId="7" xfId="0" applyNumberFormat="1" applyBorder="1"/>
    <xf numFmtId="164" fontId="0" fillId="0" borderId="8" xfId="0" applyNumberFormat="1" applyBorder="1"/>
    <xf numFmtId="165" fontId="0" fillId="0" borderId="8" xfId="0" applyNumberFormat="1" applyBorder="1"/>
    <xf numFmtId="0" fontId="0" fillId="0" borderId="11" xfId="0" applyBorder="1"/>
    <xf numFmtId="0" fontId="0" fillId="0" borderId="12" xfId="0" applyBorder="1"/>
    <xf numFmtId="165" fontId="0" fillId="0" borderId="4" xfId="0" applyNumberFormat="1" applyBorder="1"/>
    <xf numFmtId="0" fontId="0" fillId="0" borderId="4" xfId="0" applyBorder="1"/>
    <xf numFmtId="0" fontId="0" fillId="2" borderId="0" xfId="0" applyFill="1"/>
    <xf numFmtId="0" fontId="0" fillId="3" borderId="13" xfId="0" applyFill="1" applyBorder="1"/>
    <xf numFmtId="0" fontId="0" fillId="3" borderId="0" xfId="0" applyFill="1"/>
    <xf numFmtId="0" fontId="0" fillId="4" borderId="0" xfId="0" applyFill="1"/>
    <xf numFmtId="0" fontId="0" fillId="0" borderId="13" xfId="0" applyBorder="1"/>
    <xf numFmtId="0" fontId="0" fillId="5" borderId="0" xfId="0" applyFill="1"/>
    <xf numFmtId="0" fontId="0" fillId="2" borderId="13" xfId="0" applyFill="1" applyBorder="1"/>
    <xf numFmtId="0" fontId="0" fillId="6" borderId="0" xfId="0" applyFill="1"/>
    <xf numFmtId="0" fontId="0" fillId="6" borderId="13" xfId="0" applyFill="1" applyBorder="1"/>
    <xf numFmtId="0" fontId="0" fillId="4" borderId="13" xfId="0" applyFill="1" applyBorder="1"/>
    <xf numFmtId="0" fontId="0" fillId="0" borderId="14" xfId="0" applyBorder="1"/>
    <xf numFmtId="0" fontId="0" fillId="0" borderId="15" xfId="0" applyBorder="1"/>
    <xf numFmtId="0" fontId="2" fillId="0" borderId="0" xfId="0" applyFont="1" applyAlignment="1">
      <alignment horizontal="right"/>
    </xf>
    <xf numFmtId="0" fontId="4" fillId="5" borderId="0" xfId="0" applyFont="1" applyFill="1"/>
    <xf numFmtId="0" fontId="2" fillId="0" borderId="0" xfId="0" applyFont="1" applyFill="1" applyBorder="1" applyAlignment="1">
      <alignment horizontal="right"/>
    </xf>
    <xf numFmtId="0" fontId="5" fillId="3" borderId="0" xfId="0" applyFont="1" applyFill="1"/>
    <xf numFmtId="0" fontId="6" fillId="4" borderId="0" xfId="0" applyFont="1" applyFill="1"/>
    <xf numFmtId="0" fontId="17" fillId="0" borderId="0" xfId="1" applyAlignment="1" applyProtection="1"/>
    <xf numFmtId="0" fontId="0" fillId="0" borderId="0" xfId="0" applyFont="1" applyBorder="1"/>
    <xf numFmtId="0" fontId="8" fillId="0" borderId="0" xfId="0" applyFont="1" applyBorder="1"/>
    <xf numFmtId="0" fontId="0" fillId="0" borderId="13" xfId="0" applyFont="1" applyBorder="1"/>
    <xf numFmtId="0" fontId="8" fillId="0" borderId="16" xfId="0" applyFont="1" applyBorder="1"/>
    <xf numFmtId="0" fontId="8" fillId="0" borderId="13" xfId="0" applyFont="1" applyBorder="1"/>
    <xf numFmtId="0" fontId="7" fillId="0" borderId="12" xfId="0" applyFont="1" applyBorder="1" applyAlignment="1">
      <alignment wrapText="1"/>
    </xf>
    <xf numFmtId="0" fontId="7" fillId="0" borderId="11"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3" fillId="0" borderId="11" xfId="0" applyFont="1" applyBorder="1" applyAlignment="1"/>
    <xf numFmtId="0" fontId="3" fillId="0" borderId="9" xfId="0" applyFont="1" applyBorder="1" applyAlignment="1"/>
    <xf numFmtId="0" fontId="8" fillId="0" borderId="7" xfId="0" applyFont="1" applyBorder="1"/>
    <xf numFmtId="0" fontId="7" fillId="0" borderId="8" xfId="0" applyFont="1" applyBorder="1" applyAlignment="1">
      <alignment wrapText="1"/>
    </xf>
    <xf numFmtId="165" fontId="0" fillId="0" borderId="17" xfId="0" applyNumberFormat="1" applyBorder="1"/>
    <xf numFmtId="165" fontId="0" fillId="2" borderId="17" xfId="0" applyNumberFormat="1" applyFill="1" applyBorder="1"/>
    <xf numFmtId="0" fontId="0" fillId="0" borderId="18" xfId="0" applyBorder="1"/>
    <xf numFmtId="165" fontId="0" fillId="0" borderId="10" xfId="0" applyNumberFormat="1" applyBorder="1"/>
    <xf numFmtId="165" fontId="0" fillId="2" borderId="10" xfId="0" applyNumberFormat="1" applyFill="1" applyBorder="1"/>
    <xf numFmtId="0" fontId="0" fillId="0" borderId="19" xfId="0" applyBorder="1"/>
    <xf numFmtId="165" fontId="0" fillId="0" borderId="20" xfId="0" applyNumberFormat="1" applyBorder="1"/>
    <xf numFmtId="165" fontId="0" fillId="2" borderId="20" xfId="0" applyNumberFormat="1" applyFill="1" applyBorder="1"/>
    <xf numFmtId="0" fontId="0" fillId="0" borderId="21" xfId="0" applyBorder="1"/>
    <xf numFmtId="165" fontId="0" fillId="7" borderId="17" xfId="0" applyNumberFormat="1" applyFill="1" applyBorder="1"/>
    <xf numFmtId="165" fontId="0" fillId="2" borderId="22" xfId="0" applyNumberFormat="1" applyFill="1" applyBorder="1"/>
    <xf numFmtId="165" fontId="0" fillId="0" borderId="23" xfId="0" applyNumberFormat="1" applyBorder="1"/>
    <xf numFmtId="0" fontId="0" fillId="0" borderId="24" xfId="0" applyBorder="1"/>
    <xf numFmtId="0" fontId="11" fillId="7" borderId="12" xfId="0" applyFont="1" applyFill="1" applyBorder="1" applyAlignment="1">
      <alignment wrapText="1"/>
    </xf>
    <xf numFmtId="0" fontId="10" fillId="7" borderId="15" xfId="0" applyFont="1" applyFill="1" applyBorder="1"/>
    <xf numFmtId="165" fontId="10" fillId="7" borderId="13" xfId="0" applyNumberFormat="1" applyFont="1" applyFill="1" applyBorder="1"/>
    <xf numFmtId="0" fontId="7" fillId="0" borderId="16" xfId="0" applyFont="1" applyBorder="1" applyAlignment="1">
      <alignment wrapText="1"/>
    </xf>
    <xf numFmtId="165" fontId="0" fillId="7" borderId="13" xfId="0" applyNumberFormat="1" applyFill="1" applyBorder="1"/>
    <xf numFmtId="165" fontId="0" fillId="7" borderId="7" xfId="0" applyNumberFormat="1" applyFill="1" applyBorder="1"/>
    <xf numFmtId="0" fontId="9" fillId="0" borderId="2" xfId="0" applyFont="1" applyBorder="1" applyAlignment="1">
      <alignment wrapText="1"/>
    </xf>
    <xf numFmtId="0" fontId="9" fillId="0" borderId="16" xfId="0" applyFont="1" applyBorder="1" applyAlignment="1">
      <alignment wrapText="1"/>
    </xf>
    <xf numFmtId="0" fontId="7" fillId="0" borderId="1" xfId="0" applyFont="1" applyBorder="1" applyAlignment="1">
      <alignment wrapText="1"/>
    </xf>
    <xf numFmtId="0" fontId="9" fillId="0" borderId="1" xfId="0" applyFont="1" applyBorder="1" applyAlignment="1">
      <alignment wrapText="1"/>
    </xf>
    <xf numFmtId="0" fontId="7" fillId="0" borderId="3" xfId="0" applyFont="1" applyBorder="1" applyAlignment="1">
      <alignment wrapText="1"/>
    </xf>
    <xf numFmtId="0" fontId="11" fillId="7" borderId="13" xfId="0" applyFont="1" applyFill="1" applyBorder="1" applyAlignment="1">
      <alignment wrapText="1"/>
    </xf>
    <xf numFmtId="0" fontId="11" fillId="7" borderId="25" xfId="0" applyFont="1" applyFill="1" applyBorder="1" applyAlignment="1">
      <alignment wrapText="1"/>
    </xf>
    <xf numFmtId="0" fontId="8" fillId="0" borderId="6" xfId="0" applyFont="1" applyBorder="1"/>
    <xf numFmtId="0" fontId="12" fillId="0" borderId="15" xfId="0" applyFont="1" applyBorder="1"/>
    <xf numFmtId="0" fontId="13" fillId="7" borderId="16" xfId="0" applyFont="1" applyFill="1" applyBorder="1" applyAlignment="1">
      <alignment wrapText="1"/>
    </xf>
    <xf numFmtId="165" fontId="0" fillId="2" borderId="7" xfId="0" applyNumberFormat="1" applyFill="1" applyBorder="1"/>
    <xf numFmtId="165" fontId="0" fillId="2" borderId="13" xfId="0" applyNumberFormat="1" applyFill="1" applyBorder="1"/>
    <xf numFmtId="165" fontId="0" fillId="2" borderId="4" xfId="0" applyNumberFormat="1" applyFill="1" applyBorder="1"/>
    <xf numFmtId="0" fontId="8" fillId="0" borderId="26" xfId="0" applyFont="1" applyBorder="1"/>
    <xf numFmtId="165" fontId="0" fillId="2" borderId="26" xfId="0" applyNumberFormat="1" applyFill="1" applyBorder="1"/>
    <xf numFmtId="0" fontId="11" fillId="7" borderId="27" xfId="0" applyFont="1" applyFill="1" applyBorder="1" applyAlignment="1">
      <alignment wrapText="1"/>
    </xf>
    <xf numFmtId="0" fontId="0" fillId="0" borderId="28" xfId="0" applyFont="1" applyBorder="1"/>
    <xf numFmtId="165" fontId="0" fillId="7" borderId="29" xfId="0" applyNumberFormat="1" applyFill="1" applyBorder="1"/>
    <xf numFmtId="165" fontId="0" fillId="2" borderId="30" xfId="0" applyNumberFormat="1" applyFill="1" applyBorder="1"/>
    <xf numFmtId="165" fontId="0" fillId="7" borderId="30" xfId="0" applyNumberFormat="1" applyFill="1" applyBorder="1"/>
    <xf numFmtId="165" fontId="0" fillId="2" borderId="29" xfId="0" applyNumberFormat="1" applyFill="1" applyBorder="1"/>
    <xf numFmtId="0" fontId="8" fillId="0" borderId="28" xfId="0" applyFont="1" applyBorder="1"/>
    <xf numFmtId="0" fontId="14" fillId="0" borderId="0" xfId="0" applyFont="1"/>
    <xf numFmtId="0" fontId="8" fillId="0" borderId="1" xfId="0" applyFont="1" applyBorder="1"/>
    <xf numFmtId="0" fontId="0" fillId="0" borderId="7" xfId="0" applyFont="1" applyBorder="1"/>
    <xf numFmtId="0" fontId="0" fillId="0" borderId="16" xfId="0" applyBorder="1" applyAlignment="1">
      <alignment wrapText="1"/>
    </xf>
    <xf numFmtId="0" fontId="0" fillId="0" borderId="25" xfId="0" applyBorder="1"/>
    <xf numFmtId="0" fontId="0" fillId="0" borderId="16" xfId="0" applyBorder="1"/>
    <xf numFmtId="165" fontId="0" fillId="0" borderId="13" xfId="0" applyNumberFormat="1" applyBorder="1"/>
    <xf numFmtId="165" fontId="0" fillId="0" borderId="25" xfId="0" applyNumberFormat="1" applyBorder="1"/>
    <xf numFmtId="9" fontId="0" fillId="0" borderId="13" xfId="0" applyNumberFormat="1" applyBorder="1"/>
    <xf numFmtId="9" fontId="0" fillId="0" borderId="25" xfId="0" applyNumberFormat="1" applyBorder="1"/>
    <xf numFmtId="165" fontId="0" fillId="0" borderId="12" xfId="0" applyNumberFormat="1" applyBorder="1"/>
    <xf numFmtId="0" fontId="0" fillId="0" borderId="12" xfId="0" applyFill="1" applyBorder="1" applyAlignment="1">
      <alignment wrapText="1"/>
    </xf>
    <xf numFmtId="0" fontId="10" fillId="0" borderId="8" xfId="0" applyFont="1" applyBorder="1"/>
    <xf numFmtId="0" fontId="10" fillId="0" borderId="12" xfId="0" applyFont="1" applyBorder="1"/>
    <xf numFmtId="165" fontId="10" fillId="0" borderId="12" xfId="0" applyNumberFormat="1" applyFont="1" applyBorder="1"/>
    <xf numFmtId="9" fontId="10" fillId="0" borderId="12" xfId="0" applyNumberFormat="1" applyFont="1" applyBorder="1"/>
    <xf numFmtId="0" fontId="8" fillId="0" borderId="13" xfId="0" applyFont="1" applyBorder="1" applyAlignment="1">
      <alignment wrapText="1"/>
    </xf>
    <xf numFmtId="0" fontId="0" fillId="0" borderId="13" xfId="0" applyFont="1" applyBorder="1" applyAlignment="1">
      <alignment wrapText="1"/>
    </xf>
    <xf numFmtId="0" fontId="0" fillId="0" borderId="13" xfId="0" applyBorder="1" applyAlignment="1">
      <alignment wrapText="1"/>
    </xf>
    <xf numFmtId="0" fontId="12" fillId="0" borderId="8" xfId="0" applyFont="1" applyBorder="1"/>
    <xf numFmtId="0" fontId="0" fillId="0" borderId="1" xfId="0" applyBorder="1"/>
    <xf numFmtId="165" fontId="0" fillId="0" borderId="16" xfId="0" applyNumberFormat="1" applyBorder="1"/>
    <xf numFmtId="0" fontId="15" fillId="0" borderId="0" xfId="0" applyFont="1"/>
    <xf numFmtId="0" fontId="15" fillId="0" borderId="7" xfId="0" applyFont="1" applyBorder="1" applyAlignment="1">
      <alignment wrapText="1"/>
    </xf>
    <xf numFmtId="165" fontId="0" fillId="0" borderId="0" xfId="0" applyNumberFormat="1"/>
    <xf numFmtId="165" fontId="0" fillId="0" borderId="14" xfId="0" applyNumberFormat="1" applyBorder="1"/>
    <xf numFmtId="165" fontId="0" fillId="0" borderId="3" xfId="0" applyNumberFormat="1" applyBorder="1"/>
    <xf numFmtId="0" fontId="7" fillId="0" borderId="2" xfId="0" applyFont="1" applyBorder="1" applyAlignment="1">
      <alignment wrapText="1"/>
    </xf>
    <xf numFmtId="0" fontId="9" fillId="0" borderId="9" xfId="0" applyFont="1" applyBorder="1" applyAlignment="1">
      <alignment wrapText="1"/>
    </xf>
    <xf numFmtId="165" fontId="0" fillId="0" borderId="15" xfId="0" applyNumberFormat="1" applyBorder="1"/>
    <xf numFmtId="165" fontId="0" fillId="0" borderId="19" xfId="0" applyNumberFormat="1" applyBorder="1"/>
    <xf numFmtId="0" fontId="8" fillId="0" borderId="3" xfId="0" applyFont="1" applyBorder="1"/>
    <xf numFmtId="0" fontId="8" fillId="0" borderId="10" xfId="0" applyFont="1" applyBorder="1"/>
    <xf numFmtId="0" fontId="0" fillId="0" borderId="10" xfId="0" applyFont="1" applyBorder="1"/>
    <xf numFmtId="0" fontId="10" fillId="0" borderId="0" xfId="0" applyFont="1"/>
    <xf numFmtId="165" fontId="0" fillId="4" borderId="30" xfId="0" applyNumberFormat="1" applyFill="1" applyBorder="1"/>
    <xf numFmtId="165" fontId="0" fillId="4" borderId="29" xfId="0" applyNumberFormat="1" applyFill="1" applyBorder="1"/>
    <xf numFmtId="165" fontId="0" fillId="4" borderId="26" xfId="0" applyNumberFormat="1" applyFill="1" applyBorder="1"/>
    <xf numFmtId="165" fontId="0" fillId="4" borderId="27" xfId="0" applyNumberFormat="1" applyFill="1" applyBorder="1"/>
    <xf numFmtId="165" fontId="0" fillId="4" borderId="5" xfId="0" applyNumberFormat="1" applyFill="1" applyBorder="1"/>
    <xf numFmtId="165" fontId="0" fillId="4" borderId="4" xfId="0" applyNumberFormat="1" applyFill="1" applyBorder="1"/>
    <xf numFmtId="165" fontId="0" fillId="4" borderId="25" xfId="0" applyNumberFormat="1" applyFill="1" applyBorder="1"/>
    <xf numFmtId="0" fontId="11" fillId="7" borderId="30" xfId="0" applyFont="1" applyFill="1" applyBorder="1" applyAlignment="1">
      <alignment wrapText="1"/>
    </xf>
    <xf numFmtId="1" fontId="11" fillId="7" borderId="13" xfId="0" applyNumberFormat="1" applyFont="1" applyFill="1" applyBorder="1"/>
    <xf numFmtId="165" fontId="0" fillId="7" borderId="31" xfId="0" applyNumberFormat="1" applyFill="1" applyBorder="1"/>
    <xf numFmtId="165" fontId="0" fillId="7" borderId="32" xfId="0" applyNumberFormat="1" applyFill="1" applyBorder="1"/>
    <xf numFmtId="165" fontId="0" fillId="7" borderId="10" xfId="0" applyNumberFormat="1" applyFill="1" applyBorder="1"/>
    <xf numFmtId="1" fontId="0" fillId="0" borderId="0" xfId="0" applyNumberFormat="1"/>
    <xf numFmtId="165" fontId="0" fillId="0" borderId="0" xfId="0" applyNumberFormat="1" applyFill="1" applyBorder="1"/>
    <xf numFmtId="0" fontId="0" fillId="0" borderId="12" xfId="0" applyBorder="1" applyAlignment="1">
      <alignment wrapText="1"/>
    </xf>
    <xf numFmtId="0" fontId="12" fillId="0" borderId="12" xfId="0" applyFont="1" applyBorder="1" applyAlignment="1">
      <alignment horizontal="center"/>
    </xf>
    <xf numFmtId="0" fontId="0" fillId="0" borderId="12" xfId="0" applyBorder="1" applyAlignment="1"/>
    <xf numFmtId="0" fontId="0" fillId="0" borderId="4" xfId="0" applyBorder="1"/>
    <xf numFmtId="0" fontId="0" fillId="0" borderId="5" xfId="0" applyBorder="1"/>
    <xf numFmtId="0" fontId="0" fillId="0" borderId="1" xfId="0" applyBorder="1"/>
    <xf numFmtId="0" fontId="0" fillId="0" borderId="3" xfId="0" applyBorder="1"/>
    <xf numFmtId="0" fontId="0" fillId="0" borderId="4" xfId="0" applyBorder="1"/>
    <xf numFmtId="0" fontId="0" fillId="0" borderId="6" xfId="0" applyBorder="1"/>
    <xf numFmtId="0" fontId="3" fillId="0" borderId="8" xfId="0" applyFont="1" applyBorder="1" applyAlignment="1"/>
    <xf numFmtId="0" fontId="3" fillId="0" borderId="11" xfId="0" applyFont="1" applyBorder="1" applyAlignment="1"/>
    <xf numFmtId="0" fontId="3" fillId="0" borderId="9" xfId="0" applyFont="1" applyBorder="1" applyAlignment="1"/>
    <xf numFmtId="0" fontId="3" fillId="0" borderId="0" xfId="0" applyFont="1" applyAlignment="1">
      <alignment textRotation="90" wrapText="1"/>
    </xf>
    <xf numFmtId="0" fontId="3" fillId="0" borderId="16" xfId="0" applyFont="1" applyBorder="1" applyAlignment="1">
      <alignment textRotation="90" wrapText="1"/>
    </xf>
    <xf numFmtId="0" fontId="3" fillId="0" borderId="13" xfId="0" applyFont="1" applyBorder="1" applyAlignment="1">
      <alignment textRotation="90" wrapText="1"/>
    </xf>
    <xf numFmtId="0" fontId="3" fillId="0" borderId="7" xfId="0" applyFont="1" applyBorder="1" applyAlignment="1">
      <alignment textRotation="90" wrapText="1"/>
    </xf>
    <xf numFmtId="0" fontId="3" fillId="0" borderId="25" xfId="0" applyFont="1" applyBorder="1" applyAlignment="1">
      <alignment textRotation="90" wrapText="1"/>
    </xf>
    <xf numFmtId="0" fontId="3" fillId="0" borderId="2" xfId="0" applyFont="1" applyBorder="1" applyAlignment="1"/>
    <xf numFmtId="0" fontId="12" fillId="0" borderId="8" xfId="0" applyFont="1" applyBorder="1" applyAlignment="1">
      <alignment horizontal="center"/>
    </xf>
    <xf numFmtId="0" fontId="0" fillId="0" borderId="11" xfId="0" applyBorder="1" applyAlignment="1">
      <alignment horizontal="center"/>
    </xf>
    <xf numFmtId="0" fontId="0" fillId="0" borderId="8" xfId="0" applyBorder="1" applyAlignment="1">
      <alignment wrapText="1"/>
    </xf>
    <xf numFmtId="0" fontId="0" fillId="0" borderId="11" xfId="0" applyBorder="1" applyAlignment="1">
      <alignment wrapText="1"/>
    </xf>
    <xf numFmtId="0" fontId="0" fillId="0" borderId="9" xfId="0" applyBorder="1" applyAlignment="1">
      <alignment wrapText="1"/>
    </xf>
    <xf numFmtId="0" fontId="12" fillId="0" borderId="16" xfId="0" applyFont="1" applyBorder="1" applyAlignment="1">
      <alignment textRotation="90" wrapText="1"/>
    </xf>
    <xf numFmtId="0" fontId="12" fillId="0" borderId="13" xfId="0" applyFont="1" applyBorder="1" applyAlignment="1">
      <alignment textRotation="90" wrapText="1"/>
    </xf>
    <xf numFmtId="0" fontId="12" fillId="0" borderId="25" xfId="0" applyFont="1" applyBorder="1" applyAlignment="1">
      <alignment textRotation="90" wrapText="1"/>
    </xf>
    <xf numFmtId="0" fontId="0" fillId="0" borderId="16" xfId="0" applyBorder="1" applyAlignment="1">
      <alignment textRotation="90" wrapText="1"/>
    </xf>
    <xf numFmtId="0" fontId="0" fillId="0" borderId="13" xfId="0" applyBorder="1" applyAlignment="1">
      <alignment textRotation="90" wrapText="1"/>
    </xf>
    <xf numFmtId="0" fontId="0" fillId="0" borderId="13" xfId="0" applyBorder="1" applyAlignment="1">
      <alignment wrapText="1"/>
    </xf>
    <xf numFmtId="0" fontId="0" fillId="0" borderId="25" xfId="0" applyBorder="1" applyAlignment="1">
      <alignment wrapText="1"/>
    </xf>
    <xf numFmtId="0" fontId="0" fillId="0" borderId="9" xfId="0" applyBorder="1" applyAlignment="1">
      <alignment horizontal="center"/>
    </xf>
    <xf numFmtId="0" fontId="12" fillId="0" borderId="1" xfId="0" applyFont="1" applyBorder="1" applyAlignment="1">
      <alignment wrapText="1"/>
    </xf>
    <xf numFmtId="0" fontId="0" fillId="0" borderId="2" xfId="0" applyBorder="1" applyAlignment="1">
      <alignment wrapText="1"/>
    </xf>
    <xf numFmtId="0" fontId="0" fillId="0" borderId="3" xfId="0"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50800</xdr:colOff>
      <xdr:row>29</xdr:row>
      <xdr:rowOff>82550</xdr:rowOff>
    </xdr:from>
    <xdr:to>
      <xdr:col>8</xdr:col>
      <xdr:colOff>2635250</xdr:colOff>
      <xdr:row>33</xdr:row>
      <xdr:rowOff>107950</xdr:rowOff>
    </xdr:to>
    <xdr:sp macro="" textlink="">
      <xdr:nvSpPr>
        <xdr:cNvPr id="4097" name="Text Box 1"/>
        <xdr:cNvSpPr txBox="1">
          <a:spLocks noChangeArrowheads="1"/>
        </xdr:cNvSpPr>
      </xdr:nvSpPr>
      <xdr:spPr bwMode="auto">
        <a:xfrm>
          <a:off x="50800" y="5511800"/>
          <a:ext cx="9836150" cy="76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twoCellAnchor>
    <xdr:from>
      <xdr:col>0</xdr:col>
      <xdr:colOff>50800</xdr:colOff>
      <xdr:row>34</xdr:row>
      <xdr:rowOff>161925</xdr:rowOff>
    </xdr:from>
    <xdr:to>
      <xdr:col>7</xdr:col>
      <xdr:colOff>285750</xdr:colOff>
      <xdr:row>46</xdr:row>
      <xdr:rowOff>120175</xdr:rowOff>
    </xdr:to>
    <xdr:sp macro="" textlink="">
      <xdr:nvSpPr>
        <xdr:cNvPr id="1025" name="Text Box 1"/>
        <xdr:cNvSpPr txBox="1">
          <a:spLocks noChangeArrowheads="1"/>
        </xdr:cNvSpPr>
      </xdr:nvSpPr>
      <xdr:spPr bwMode="auto">
        <a:xfrm>
          <a:off x="0" y="11944350"/>
          <a:ext cx="6715125" cy="2238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GB" sz="1000" b="1" i="0" u="none" strike="noStrike" baseline="0">
              <a:solidFill>
                <a:srgbClr val="000000"/>
              </a:solidFill>
              <a:latin typeface="Arial"/>
              <a:cs typeface="Arial"/>
            </a:rPr>
            <a:t>Notes on tables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Tables within 8.7 compiled by Siobhan McAndrew (© British Religion in Numbers, University of Manchester). Design weights have been applied. The weights for the British Social Attitudes survey correct for the unequal selection of addresses, dwelling units and individuals and for biases caused by differential non-response.</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British Social Attitudes survey published by National Centre for Social Research, British Social Attitudes Survey 2008 [computer file]; Colchester, Essex: UK Data Archive [distributor].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original data creators, depositors or copyright holders, the funders of the Data Collections and the UK Data Archive bear no responsibility for the further analysis or interpretation of the BSA data.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50800</xdr:colOff>
      <xdr:row>28</xdr:row>
      <xdr:rowOff>120650</xdr:rowOff>
    </xdr:from>
    <xdr:to>
      <xdr:col>9</xdr:col>
      <xdr:colOff>965200</xdr:colOff>
      <xdr:row>32</xdr:row>
      <xdr:rowOff>146050</xdr:rowOff>
    </xdr:to>
    <xdr:sp macro="" textlink="">
      <xdr:nvSpPr>
        <xdr:cNvPr id="10241" name="Text Box 1"/>
        <xdr:cNvSpPr txBox="1">
          <a:spLocks noChangeArrowheads="1"/>
        </xdr:cNvSpPr>
      </xdr:nvSpPr>
      <xdr:spPr bwMode="auto">
        <a:xfrm>
          <a:off x="50800" y="5854700"/>
          <a:ext cx="9956800" cy="76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50800</xdr:colOff>
      <xdr:row>27</xdr:row>
      <xdr:rowOff>120650</xdr:rowOff>
    </xdr:from>
    <xdr:to>
      <xdr:col>8</xdr:col>
      <xdr:colOff>514350</xdr:colOff>
      <xdr:row>31</xdr:row>
      <xdr:rowOff>146050</xdr:rowOff>
    </xdr:to>
    <xdr:sp macro="" textlink="">
      <xdr:nvSpPr>
        <xdr:cNvPr id="11265" name="Text Box 1"/>
        <xdr:cNvSpPr txBox="1">
          <a:spLocks noChangeArrowheads="1"/>
        </xdr:cNvSpPr>
      </xdr:nvSpPr>
      <xdr:spPr bwMode="auto">
        <a:xfrm>
          <a:off x="50800" y="5524500"/>
          <a:ext cx="9861550" cy="76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50800</xdr:colOff>
      <xdr:row>3</xdr:row>
      <xdr:rowOff>88900</xdr:rowOff>
    </xdr:from>
    <xdr:to>
      <xdr:col>12</xdr:col>
      <xdr:colOff>12700</xdr:colOff>
      <xdr:row>6</xdr:row>
      <xdr:rowOff>190500</xdr:rowOff>
    </xdr:to>
    <xdr:sp macro="" textlink="">
      <xdr:nvSpPr>
        <xdr:cNvPr id="3074" name="Text Box 2"/>
        <xdr:cNvSpPr txBox="1">
          <a:spLocks noChangeArrowheads="1"/>
        </xdr:cNvSpPr>
      </xdr:nvSpPr>
      <xdr:spPr bwMode="auto">
        <a:xfrm>
          <a:off x="50800" y="685800"/>
          <a:ext cx="9861550" cy="787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In many of the two-way tables given in this set of worksheets, cell sizes are very small which inhibits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Where plausible to do so, categories should be combined to reduce sampling error. However, it may well be unreasonable to combine the small groups into one in this case.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53</xdr:row>
      <xdr:rowOff>88900</xdr:rowOff>
    </xdr:from>
    <xdr:to>
      <xdr:col>12</xdr:col>
      <xdr:colOff>88900</xdr:colOff>
      <xdr:row>57</xdr:row>
      <xdr:rowOff>76200</xdr:rowOff>
    </xdr:to>
    <xdr:sp macro="" textlink="">
      <xdr:nvSpPr>
        <xdr:cNvPr id="5121" name="Text Box 1"/>
        <xdr:cNvSpPr txBox="1">
          <a:spLocks noChangeArrowheads="1"/>
        </xdr:cNvSpPr>
      </xdr:nvSpPr>
      <xdr:spPr bwMode="auto">
        <a:xfrm>
          <a:off x="50800" y="10928350"/>
          <a:ext cx="9772650" cy="768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57150</xdr:rowOff>
    </xdr:from>
    <xdr:to>
      <xdr:col>7</xdr:col>
      <xdr:colOff>904859</xdr:colOff>
      <xdr:row>17</xdr:row>
      <xdr:rowOff>38099</xdr:rowOff>
    </xdr:to>
    <xdr:sp macro="" textlink="">
      <xdr:nvSpPr>
        <xdr:cNvPr id="2" name="TextBox 1"/>
        <xdr:cNvSpPr txBox="1"/>
      </xdr:nvSpPr>
      <xdr:spPr>
        <a:xfrm>
          <a:off x="609600" y="857250"/>
          <a:ext cx="7419975" cy="2457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i="0">
              <a:solidFill>
                <a:schemeClr val="dk1"/>
              </a:solidFill>
              <a:latin typeface="+mn-lt"/>
              <a:ea typeface="+mn-ea"/>
              <a:cs typeface="+mn-cs"/>
            </a:rPr>
            <a:t>The 'belief in God' question was posed slightly differently to either</a:t>
          </a:r>
          <a:r>
            <a:rPr lang="en-GB" sz="1100" i="0" baseline="0">
              <a:solidFill>
                <a:schemeClr val="dk1"/>
              </a:solidFill>
              <a:latin typeface="+mn-lt"/>
              <a:ea typeface="+mn-ea"/>
              <a:cs typeface="+mn-cs"/>
            </a:rPr>
            <a:t> half of the survey sample.</a:t>
          </a:r>
          <a:endParaRPr lang="en-GB" sz="1100" i="0">
            <a:solidFill>
              <a:schemeClr val="dk1"/>
            </a:solidFill>
            <a:latin typeface="+mn-lt"/>
            <a:ea typeface="+mn-ea"/>
            <a:cs typeface="+mn-cs"/>
          </a:endParaRPr>
        </a:p>
        <a:p>
          <a:endParaRPr lang="en-GB" sz="1100" i="1">
            <a:solidFill>
              <a:schemeClr val="dk1"/>
            </a:solidFill>
            <a:latin typeface="+mn-lt"/>
            <a:ea typeface="+mn-ea"/>
            <a:cs typeface="+mn-cs"/>
          </a:endParaRPr>
        </a:p>
        <a:p>
          <a:r>
            <a:rPr lang="en-GB" sz="1100" i="0">
              <a:solidFill>
                <a:schemeClr val="dk1"/>
              </a:solidFill>
              <a:latin typeface="+mn-lt"/>
              <a:ea typeface="+mn-ea"/>
              <a:cs typeface="+mn-cs"/>
            </a:rPr>
            <a:t> Question 'godbelf1' was asked as follows: </a:t>
          </a:r>
          <a:r>
            <a:rPr lang="en-GB" sz="1100" i="1">
              <a:solidFill>
                <a:schemeClr val="dk1"/>
              </a:solidFill>
              <a:latin typeface="+mn-lt"/>
              <a:ea typeface="+mn-ea"/>
              <a:cs typeface="+mn-cs"/>
            </a:rPr>
            <a:t>Which statement comes closest to expressing what you believe about God? I don't believe in God; I don't know whether there is a God and I don't believe there is any way to find out; I don't believe in a personal God, but I do believe in a Higher power of some kind; I find myself believing in God some of the time, but not at others; while I have doubts, I feel that I do believe in God; or I know God really exists and that I have no doubts about it?</a:t>
          </a:r>
          <a:endParaRPr lang="en-GB" sz="1100">
            <a:solidFill>
              <a:schemeClr val="dk1"/>
            </a:solidFill>
            <a:latin typeface="+mn-lt"/>
            <a:ea typeface="+mn-ea"/>
            <a:cs typeface="+mn-cs"/>
          </a:endParaRPr>
        </a:p>
        <a:p>
          <a:r>
            <a:rPr lang="en-GB" sz="1100">
              <a:solidFill>
                <a:schemeClr val="dk1"/>
              </a:solidFill>
              <a:latin typeface="+mn-lt"/>
              <a:ea typeface="+mn-ea"/>
              <a:cs typeface="+mn-cs"/>
            </a:rPr>
            <a:t>Those who chose one of the first three responses, which together reject belief in a personal God, were given a score of 0. Those who chose one of the following three (belief in God at least some of the time, or more strongly) were given a score of 1.</a:t>
          </a:r>
        </a:p>
        <a:p>
          <a:r>
            <a:rPr lang="en-GB" sz="1100" i="1">
              <a:solidFill>
                <a:schemeClr val="dk1"/>
              </a:solidFill>
              <a:latin typeface="+mn-lt"/>
              <a:ea typeface="+mn-ea"/>
              <a:cs typeface="+mn-cs"/>
            </a:rPr>
            <a:t> </a:t>
          </a:r>
          <a:endParaRPr lang="en-GB" sz="1100">
            <a:solidFill>
              <a:schemeClr val="dk1"/>
            </a:solidFill>
            <a:latin typeface="+mn-lt"/>
            <a:ea typeface="+mn-ea"/>
            <a:cs typeface="+mn-cs"/>
          </a:endParaRPr>
        </a:p>
        <a:p>
          <a:r>
            <a:rPr lang="en-GB" sz="1100" i="0">
              <a:solidFill>
                <a:schemeClr val="dk1"/>
              </a:solidFill>
              <a:latin typeface="+mn-lt"/>
              <a:ea typeface="+mn-ea"/>
              <a:cs typeface="+mn-cs"/>
            </a:rPr>
            <a:t>Question 'belgod' was asked as follows:</a:t>
          </a:r>
          <a:r>
            <a:rPr lang="en-GB" sz="1100" i="1">
              <a:solidFill>
                <a:schemeClr val="dk1"/>
              </a:solidFill>
              <a:latin typeface="+mn-lt"/>
              <a:ea typeface="+mn-ea"/>
              <a:cs typeface="+mn-cs"/>
            </a:rPr>
            <a:t> Are you absolutely sure you believe in God, somewhat sure, not quite sure, not at all sure, or are you sure you do not believe in God?</a:t>
          </a:r>
          <a:endParaRPr lang="en-GB" sz="1100">
            <a:solidFill>
              <a:schemeClr val="dk1"/>
            </a:solidFill>
            <a:latin typeface="+mn-lt"/>
            <a:ea typeface="+mn-ea"/>
            <a:cs typeface="+mn-cs"/>
          </a:endParaRPr>
        </a:p>
        <a:p>
          <a:r>
            <a:rPr lang="en-GB" sz="1100">
              <a:solidFill>
                <a:schemeClr val="dk1"/>
              </a:solidFill>
              <a:latin typeface="+mn-lt"/>
              <a:ea typeface="+mn-ea"/>
              <a:cs typeface="+mn-cs"/>
            </a:rPr>
            <a:t>Those who replied that they were absolutely or somewhat sure that they believed in God were given a score of 1; otherwise 0.</a:t>
          </a:r>
        </a:p>
        <a:p>
          <a:endParaRPr lang="en-GB" sz="1100"/>
        </a:p>
      </xdr:txBody>
    </xdr:sp>
    <xdr:clientData/>
  </xdr:twoCellAnchor>
  <xdr:twoCellAnchor>
    <xdr:from>
      <xdr:col>0</xdr:col>
      <xdr:colOff>50800</xdr:colOff>
      <xdr:row>41</xdr:row>
      <xdr:rowOff>82550</xdr:rowOff>
    </xdr:from>
    <xdr:to>
      <xdr:col>10</xdr:col>
      <xdr:colOff>342900</xdr:colOff>
      <xdr:row>45</xdr:row>
      <xdr:rowOff>107950</xdr:rowOff>
    </xdr:to>
    <xdr:sp macro="" textlink="">
      <xdr:nvSpPr>
        <xdr:cNvPr id="2050" name="Text Box 2"/>
        <xdr:cNvSpPr txBox="1">
          <a:spLocks noChangeArrowheads="1"/>
        </xdr:cNvSpPr>
      </xdr:nvSpPr>
      <xdr:spPr bwMode="auto">
        <a:xfrm>
          <a:off x="50800" y="7880350"/>
          <a:ext cx="9874250" cy="76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50800</xdr:colOff>
      <xdr:row>26</xdr:row>
      <xdr:rowOff>82550</xdr:rowOff>
    </xdr:from>
    <xdr:to>
      <xdr:col>12</xdr:col>
      <xdr:colOff>495300</xdr:colOff>
      <xdr:row>30</xdr:row>
      <xdr:rowOff>107950</xdr:rowOff>
    </xdr:to>
    <xdr:sp macro="" textlink="">
      <xdr:nvSpPr>
        <xdr:cNvPr id="6145" name="Text Box 1"/>
        <xdr:cNvSpPr txBox="1">
          <a:spLocks noChangeArrowheads="1"/>
        </xdr:cNvSpPr>
      </xdr:nvSpPr>
      <xdr:spPr bwMode="auto">
        <a:xfrm>
          <a:off x="50800" y="4914900"/>
          <a:ext cx="9696450" cy="76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50800</xdr:colOff>
      <xdr:row>24</xdr:row>
      <xdr:rowOff>82550</xdr:rowOff>
    </xdr:from>
    <xdr:to>
      <xdr:col>13</xdr:col>
      <xdr:colOff>12700</xdr:colOff>
      <xdr:row>28</xdr:row>
      <xdr:rowOff>107950</xdr:rowOff>
    </xdr:to>
    <xdr:sp macro="" textlink="">
      <xdr:nvSpPr>
        <xdr:cNvPr id="7169" name="Text Box 1"/>
        <xdr:cNvSpPr txBox="1">
          <a:spLocks noChangeArrowheads="1"/>
        </xdr:cNvSpPr>
      </xdr:nvSpPr>
      <xdr:spPr bwMode="auto">
        <a:xfrm>
          <a:off x="50800" y="5346700"/>
          <a:ext cx="9804400" cy="76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50800</xdr:colOff>
      <xdr:row>26</xdr:row>
      <xdr:rowOff>82550</xdr:rowOff>
    </xdr:from>
    <xdr:to>
      <xdr:col>11</xdr:col>
      <xdr:colOff>584200</xdr:colOff>
      <xdr:row>30</xdr:row>
      <xdr:rowOff>107950</xdr:rowOff>
    </xdr:to>
    <xdr:sp macro="" textlink="">
      <xdr:nvSpPr>
        <xdr:cNvPr id="8193" name="Text Box 1"/>
        <xdr:cNvSpPr txBox="1">
          <a:spLocks noChangeArrowheads="1"/>
        </xdr:cNvSpPr>
      </xdr:nvSpPr>
      <xdr:spPr bwMode="auto">
        <a:xfrm>
          <a:off x="50800" y="5289550"/>
          <a:ext cx="9747250" cy="76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50800</xdr:colOff>
      <xdr:row>34</xdr:row>
      <xdr:rowOff>120650</xdr:rowOff>
    </xdr:from>
    <xdr:to>
      <xdr:col>11</xdr:col>
      <xdr:colOff>95250</xdr:colOff>
      <xdr:row>38</xdr:row>
      <xdr:rowOff>146050</xdr:rowOff>
    </xdr:to>
    <xdr:sp macro="" textlink="">
      <xdr:nvSpPr>
        <xdr:cNvPr id="9217" name="Text Box 1"/>
        <xdr:cNvSpPr txBox="1">
          <a:spLocks noChangeArrowheads="1"/>
        </xdr:cNvSpPr>
      </xdr:nvSpPr>
      <xdr:spPr bwMode="auto">
        <a:xfrm>
          <a:off x="50800" y="6565900"/>
          <a:ext cx="9804400" cy="76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twoCellAnchor>
    <xdr:from>
      <xdr:col>0</xdr:col>
      <xdr:colOff>69850</xdr:colOff>
      <xdr:row>2</xdr:row>
      <xdr:rowOff>6350</xdr:rowOff>
    </xdr:from>
    <xdr:to>
      <xdr:col>7</xdr:col>
      <xdr:colOff>749300</xdr:colOff>
      <xdr:row>10</xdr:row>
      <xdr:rowOff>0</xdr:rowOff>
    </xdr:to>
    <xdr:sp macro="" textlink="">
      <xdr:nvSpPr>
        <xdr:cNvPr id="9218" name="Text Box 2"/>
        <xdr:cNvSpPr txBox="1">
          <a:spLocks noChangeArrowheads="1"/>
        </xdr:cNvSpPr>
      </xdr:nvSpPr>
      <xdr:spPr bwMode="auto">
        <a:xfrm>
          <a:off x="69850" y="374650"/>
          <a:ext cx="7829550" cy="1466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000" b="0" i="0" u="none" strike="noStrike" baseline="0">
              <a:solidFill>
                <a:srgbClr val="000000"/>
              </a:solidFill>
              <a:latin typeface="Arial"/>
              <a:cs typeface="Arial"/>
            </a:rPr>
            <a:t>Voas and Ling have elsewhere categorised people into three religious types depending on their religious affiliation, their belief in God, and their church attendance (D. Voas and R. Ling, ‘Religion in Britain and the United States’, in </a:t>
          </a:r>
          <a:r>
            <a:rPr lang="en-GB" sz="1000" b="0" i="1" u="none" strike="noStrike" baseline="0">
              <a:solidFill>
                <a:srgbClr val="000000"/>
              </a:solidFill>
              <a:latin typeface="Arial"/>
              <a:cs typeface="Arial"/>
            </a:rPr>
            <a:t>British Social Attitudes: The 26th Report</a:t>
          </a:r>
          <a:r>
            <a:rPr lang="en-GB" sz="1000" b="0" i="0" u="none" strike="noStrike" baseline="0">
              <a:solidFill>
                <a:srgbClr val="000000"/>
              </a:solidFill>
              <a:latin typeface="Arial"/>
              <a:cs typeface="Arial"/>
            </a:rPr>
            <a:t>, eds. A. Park, J. Curtice, K. Thomson, M. Phillips, E. Clery and S. Butt (Sage, 2010), pp. 65-86. Those who attend church at least monthly, believe in God and are affiliated to a religious group are described as 'the religious' (28% of respondents in the 2008 BSA survey). Those who attend church at least monthly, or believe in God, or report a religious affiliation (but not all three), are described as the 'fuzzy faithful' (39% of respondents in the 2008 BSA survey). Those who do not believe in God or attend church at least monthly or report an affiliation are described as the 'unreligious' (33% of respondents in the 2008 BSA survey). We use this typology here to examine the proportion of each religious group which can be described as 'fuzzy' or 'religious'. (For those who report no religious affiliation, the relevant split of course is between the unreligious and the fuzzily-faithful.)</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27</xdr:row>
      <xdr:rowOff>0</xdr:rowOff>
    </xdr:from>
    <xdr:to>
      <xdr:col>10</xdr:col>
      <xdr:colOff>222250</xdr:colOff>
      <xdr:row>31</xdr:row>
      <xdr:rowOff>25400</xdr:rowOff>
    </xdr:to>
    <xdr:sp macro="" textlink="">
      <xdr:nvSpPr>
        <xdr:cNvPr id="1025" name="Text Box 1"/>
        <xdr:cNvSpPr txBox="1">
          <a:spLocks noChangeArrowheads="1"/>
        </xdr:cNvSpPr>
      </xdr:nvSpPr>
      <xdr:spPr bwMode="auto">
        <a:xfrm>
          <a:off x="76200" y="5403850"/>
          <a:ext cx="9893300" cy="76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900" b="0" i="1" u="none" strike="noStrike" baseline="0">
              <a:solidFill>
                <a:srgbClr val="000000"/>
              </a:solidFill>
              <a:latin typeface="Arial"/>
              <a:cs typeface="Arial"/>
            </a:rPr>
            <a:t>Important note: Breakdowns have been given here for more detailed categories to clarify the composition of the higher-level categories reported in section 8.6. However, in many of the two-way tables given in this set of worksheets, cell sizes are too small to allow testing of whether differences between the groups are significant or not. One rule of thumb is that the smallest subgroup should contain at least 50 to 100 cases (D. A. de Vaus, </a:t>
          </a:r>
          <a:r>
            <a:rPr lang="en-GB" sz="900" b="0" i="0" u="none" strike="noStrike" baseline="0">
              <a:solidFill>
                <a:srgbClr val="000000"/>
              </a:solidFill>
              <a:latin typeface="Arial"/>
              <a:cs typeface="Arial"/>
            </a:rPr>
            <a:t>Surveys in Social Research</a:t>
          </a:r>
          <a:r>
            <a:rPr lang="en-GB" sz="900" b="0" i="1" u="none" strike="noStrike" baseline="0">
              <a:solidFill>
                <a:srgbClr val="000000"/>
              </a:solidFill>
              <a:latin typeface="Arial"/>
              <a:cs typeface="Arial"/>
            </a:rPr>
            <a:t>, 2002, p. 83). For example, the chi-squared test of relationships between categories is considered unreliable where the sample is smaller than 20 and any numerator (or cell count) less than 5. Where  theoretically plausible to do so, categories should be combined to reduce sampling error - as is often the case with non-Christian groups.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rin.ac.uk/figur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brin.ac.uk/figures"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brin.ac.uk/figure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brin.ac.uk/figure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brin.ac.uk/figure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brin.ac.uk/figur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brin.ac.uk/figure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brin.ac.uk/figure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brin.ac.uk/figure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bin"/><Relationship Id="rId1" Type="http://schemas.openxmlformats.org/officeDocument/2006/relationships/hyperlink" Target="http://www.brin.ac.uk/figure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brin.ac.uk/figu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tabSelected="1" workbookViewId="0"/>
  </sheetViews>
  <sheetFormatPr defaultRowHeight="14.5" x14ac:dyDescent="0.35"/>
  <cols>
    <col min="2" max="2" width="41.26953125" bestFit="1" customWidth="1"/>
    <col min="3" max="3" width="10.1796875" customWidth="1"/>
    <col min="9" max="9" width="41.26953125" bestFit="1" customWidth="1"/>
    <col min="10" max="10" width="10.1796875" customWidth="1"/>
  </cols>
  <sheetData>
    <row r="1" spans="1:13" x14ac:dyDescent="0.35">
      <c r="A1" s="39" t="s">
        <v>38</v>
      </c>
    </row>
    <row r="2" spans="1:13" x14ac:dyDescent="0.35">
      <c r="A2" s="39"/>
    </row>
    <row r="3" spans="1:13" ht="18" x14ac:dyDescent="0.4">
      <c r="A3" s="1" t="s">
        <v>0</v>
      </c>
    </row>
    <row r="4" spans="1:13" ht="18" x14ac:dyDescent="0.4">
      <c r="A4" s="1"/>
    </row>
    <row r="6" spans="1:13" x14ac:dyDescent="0.35">
      <c r="A6" s="2" t="s">
        <v>1</v>
      </c>
      <c r="B6" s="3"/>
      <c r="C6" s="3"/>
      <c r="D6" s="3"/>
      <c r="E6" s="3"/>
      <c r="F6" s="4"/>
      <c r="H6" s="2" t="s">
        <v>2</v>
      </c>
      <c r="I6" s="3"/>
      <c r="J6" s="3"/>
      <c r="K6" s="3"/>
      <c r="L6" s="3"/>
      <c r="M6" s="4"/>
    </row>
    <row r="7" spans="1:13" x14ac:dyDescent="0.35">
      <c r="A7" s="5" t="s">
        <v>3</v>
      </c>
      <c r="B7" s="6"/>
      <c r="C7" s="6"/>
      <c r="D7" s="6"/>
      <c r="E7" s="6"/>
      <c r="F7" s="7"/>
      <c r="H7" s="5" t="s">
        <v>4</v>
      </c>
      <c r="I7" s="6"/>
      <c r="J7" s="6"/>
      <c r="K7" s="6"/>
      <c r="L7" s="6"/>
      <c r="M7" s="7"/>
    </row>
    <row r="8" spans="1:13" x14ac:dyDescent="0.35">
      <c r="A8" s="8" t="s">
        <v>5</v>
      </c>
      <c r="B8" s="9" t="s">
        <v>5</v>
      </c>
      <c r="C8" s="10" t="s">
        <v>6</v>
      </c>
      <c r="D8" s="10" t="s">
        <v>7</v>
      </c>
      <c r="E8" s="10" t="s">
        <v>8</v>
      </c>
      <c r="F8" s="11"/>
      <c r="H8" s="8" t="s">
        <v>5</v>
      </c>
      <c r="I8" s="9" t="s">
        <v>5</v>
      </c>
      <c r="J8" s="10" t="s">
        <v>6</v>
      </c>
      <c r="K8" s="10" t="s">
        <v>7</v>
      </c>
      <c r="L8" s="10" t="s">
        <v>8</v>
      </c>
      <c r="M8" s="11"/>
    </row>
    <row r="9" spans="1:13" x14ac:dyDescent="0.35">
      <c r="A9" s="8" t="s">
        <v>9</v>
      </c>
      <c r="B9" s="40" t="s">
        <v>10</v>
      </c>
      <c r="C9" s="12">
        <v>1937.6292071269138</v>
      </c>
      <c r="D9" s="13">
        <v>43.192804438852271</v>
      </c>
      <c r="E9" s="13">
        <v>43.192804438852271</v>
      </c>
      <c r="F9" s="14"/>
      <c r="H9" s="8" t="s">
        <v>9</v>
      </c>
      <c r="I9" s="40" t="s">
        <v>10</v>
      </c>
      <c r="J9" s="12">
        <v>584.96819764721261</v>
      </c>
      <c r="K9" s="15">
        <v>13.039861739795192</v>
      </c>
      <c r="L9" s="15">
        <v>13.039861739795192</v>
      </c>
      <c r="M9" s="14"/>
    </row>
    <row r="10" spans="1:13" x14ac:dyDescent="0.35">
      <c r="A10" s="8"/>
      <c r="B10" s="40" t="s">
        <v>11</v>
      </c>
      <c r="C10" s="12">
        <v>445.83614048700673</v>
      </c>
      <c r="D10" s="13">
        <v>9.9383892217344307</v>
      </c>
      <c r="E10" s="13">
        <f t="shared" ref="E10:E27" si="0">E9+D10</f>
        <v>53.131193660586703</v>
      </c>
      <c r="F10" s="14"/>
      <c r="H10" s="8"/>
      <c r="I10" s="40" t="s">
        <v>11</v>
      </c>
      <c r="J10" s="12">
        <v>594.03223007146778</v>
      </c>
      <c r="K10" s="15">
        <v>13.2419132873711</v>
      </c>
      <c r="L10" s="15">
        <v>26.28177502716629</v>
      </c>
      <c r="M10" s="14"/>
    </row>
    <row r="11" spans="1:13" x14ac:dyDescent="0.35">
      <c r="A11" s="8"/>
      <c r="B11" s="40" t="s">
        <v>12</v>
      </c>
      <c r="C11" s="12">
        <v>415.32322731111566</v>
      </c>
      <c r="D11" s="13">
        <v>9.258208366275424</v>
      </c>
      <c r="E11" s="13">
        <f t="shared" si="0"/>
        <v>62.389402026862129</v>
      </c>
      <c r="F11" s="14"/>
      <c r="H11" s="8"/>
      <c r="I11" s="40" t="s">
        <v>12</v>
      </c>
      <c r="J11" s="12">
        <v>599.64568852237164</v>
      </c>
      <c r="K11" s="15">
        <v>13.367046110619068</v>
      </c>
      <c r="L11" s="15">
        <v>39.648821137785362</v>
      </c>
      <c r="M11" s="14"/>
    </row>
    <row r="12" spans="1:13" x14ac:dyDescent="0.35">
      <c r="A12" s="8"/>
      <c r="B12" s="40" t="s">
        <v>13</v>
      </c>
      <c r="C12" s="12">
        <v>1009.3536921175967</v>
      </c>
      <c r="D12" s="13">
        <v>22.500082303111821</v>
      </c>
      <c r="E12" s="13">
        <f t="shared" si="0"/>
        <v>84.889484329973953</v>
      </c>
      <c r="F12" s="14"/>
      <c r="H12" s="8"/>
      <c r="I12" s="40" t="s">
        <v>13</v>
      </c>
      <c r="J12" s="12">
        <v>1788.0292507517595</v>
      </c>
      <c r="K12" s="15">
        <v>39.857985973066398</v>
      </c>
      <c r="L12" s="15">
        <v>79.506807110851753</v>
      </c>
      <c r="M12" s="14"/>
    </row>
    <row r="13" spans="1:13" x14ac:dyDescent="0.35">
      <c r="A13" s="8"/>
      <c r="B13" s="40" t="s">
        <v>14</v>
      </c>
      <c r="C13" s="12">
        <v>33.215307494891412</v>
      </c>
      <c r="D13" s="13">
        <v>0.74042147781746315</v>
      </c>
      <c r="E13" s="13">
        <f t="shared" si="0"/>
        <v>85.629905807791417</v>
      </c>
      <c r="F13" s="14"/>
      <c r="H13" s="8"/>
      <c r="I13" s="40" t="s">
        <v>14</v>
      </c>
      <c r="J13" s="12">
        <v>48.392053727444797</v>
      </c>
      <c r="K13" s="15">
        <v>1.0787350362783052</v>
      </c>
      <c r="L13" s="15">
        <v>80.585542147130056</v>
      </c>
      <c r="M13" s="14"/>
    </row>
    <row r="14" spans="1:13" x14ac:dyDescent="0.35">
      <c r="A14" s="8"/>
      <c r="B14" s="40" t="s">
        <v>15</v>
      </c>
      <c r="C14" s="12">
        <v>85.150072621310812</v>
      </c>
      <c r="D14" s="13">
        <v>1.8981291266453584</v>
      </c>
      <c r="E14" s="13">
        <f t="shared" si="0"/>
        <v>87.528034934436775</v>
      </c>
      <c r="F14" s="14"/>
      <c r="H14" s="8"/>
      <c r="I14" s="40" t="s">
        <v>15</v>
      </c>
      <c r="J14" s="12">
        <v>186.21229299997717</v>
      </c>
      <c r="K14" s="15">
        <v>4.1509650691033677</v>
      </c>
      <c r="L14" s="15">
        <v>84.73650721623342</v>
      </c>
      <c r="M14" s="14"/>
    </row>
    <row r="15" spans="1:13" x14ac:dyDescent="0.35">
      <c r="A15" s="8"/>
      <c r="B15" s="41" t="s">
        <v>16</v>
      </c>
      <c r="C15" s="12">
        <v>129.74609744523386</v>
      </c>
      <c r="D15" s="13">
        <v>2.8922447045304014</v>
      </c>
      <c r="E15" s="13">
        <f t="shared" si="0"/>
        <v>90.420279638967173</v>
      </c>
      <c r="F15" s="14"/>
      <c r="H15" s="8"/>
      <c r="I15" s="40" t="s">
        <v>16</v>
      </c>
      <c r="J15" s="12">
        <v>238.18950725203922</v>
      </c>
      <c r="K15" s="15">
        <v>5.3096189757476395</v>
      </c>
      <c r="L15" s="15">
        <v>90.04612619198106</v>
      </c>
      <c r="M15" s="14"/>
    </row>
    <row r="16" spans="1:13" x14ac:dyDescent="0.35">
      <c r="A16" s="8"/>
      <c r="B16" s="40" t="s">
        <v>17</v>
      </c>
      <c r="C16" s="12">
        <v>0.95563966713980897</v>
      </c>
      <c r="D16" s="13">
        <v>2.1302712152024266E-2</v>
      </c>
      <c r="E16" s="13">
        <f t="shared" si="0"/>
        <v>90.441582351119195</v>
      </c>
      <c r="F16" s="14"/>
      <c r="H16" s="8"/>
      <c r="I16" s="40" t="s">
        <v>17</v>
      </c>
      <c r="J16" s="12">
        <v>1.3634664237397029</v>
      </c>
      <c r="K16" s="15">
        <v>3.0393812388312583E-2</v>
      </c>
      <c r="L16" s="15">
        <v>90.076520004369371</v>
      </c>
      <c r="M16" s="14"/>
    </row>
    <row r="17" spans="1:13" x14ac:dyDescent="0.35">
      <c r="A17" s="8"/>
      <c r="B17" s="40" t="s">
        <v>18</v>
      </c>
      <c r="C17" s="12">
        <v>4.3907012231731688</v>
      </c>
      <c r="D17" s="13">
        <v>9.7875640284734E-2</v>
      </c>
      <c r="E17" s="13">
        <f t="shared" si="0"/>
        <v>90.539457991403935</v>
      </c>
      <c r="F17" s="14"/>
      <c r="H17" s="8"/>
      <c r="I17" s="40" t="s">
        <v>18</v>
      </c>
      <c r="J17" s="12">
        <v>4.7590382271875775</v>
      </c>
      <c r="K17" s="15">
        <v>0.10608645178750725</v>
      </c>
      <c r="L17" s="15">
        <v>90.182606456156876</v>
      </c>
      <c r="M17" s="14"/>
    </row>
    <row r="18" spans="1:13" x14ac:dyDescent="0.35">
      <c r="A18" s="8"/>
      <c r="B18" s="40" t="s">
        <v>19</v>
      </c>
      <c r="C18" s="12">
        <v>13.472517534984789</v>
      </c>
      <c r="D18" s="13">
        <v>0.30032361870229118</v>
      </c>
      <c r="E18" s="13">
        <f t="shared" si="0"/>
        <v>90.839781610106229</v>
      </c>
      <c r="F18" s="14"/>
      <c r="H18" s="8"/>
      <c r="I18" s="40" t="s">
        <v>19</v>
      </c>
      <c r="J18" s="12">
        <v>24.818007600134134</v>
      </c>
      <c r="K18" s="15">
        <v>0.55323244761779145</v>
      </c>
      <c r="L18" s="15">
        <v>90.735838903774663</v>
      </c>
      <c r="M18" s="14"/>
    </row>
    <row r="19" spans="1:13" x14ac:dyDescent="0.35">
      <c r="A19" s="8"/>
      <c r="B19" s="40" t="s">
        <v>20</v>
      </c>
      <c r="C19" s="12">
        <v>64.859946448170376</v>
      </c>
      <c r="D19" s="13">
        <v>1.4458302819476225</v>
      </c>
      <c r="E19" s="13">
        <f t="shared" si="0"/>
        <v>92.285611892053851</v>
      </c>
      <c r="F19" s="14"/>
      <c r="H19" s="8"/>
      <c r="I19" s="40" t="s">
        <v>20</v>
      </c>
      <c r="J19" s="12">
        <v>64.402419182761889</v>
      </c>
      <c r="K19" s="15">
        <v>1.43563127915207</v>
      </c>
      <c r="L19" s="15">
        <v>92.17147018292674</v>
      </c>
      <c r="M19" s="14"/>
    </row>
    <row r="20" spans="1:13" x14ac:dyDescent="0.35">
      <c r="A20" s="8"/>
      <c r="B20" s="40" t="s">
        <v>21</v>
      </c>
      <c r="C20" s="12">
        <v>26.201238218693401</v>
      </c>
      <c r="D20" s="13">
        <v>0.58406683501322765</v>
      </c>
      <c r="E20" s="13">
        <f t="shared" si="0"/>
        <v>92.869678727067082</v>
      </c>
      <c r="F20" s="14"/>
      <c r="H20" s="8"/>
      <c r="I20" s="41" t="s">
        <v>21</v>
      </c>
      <c r="J20" s="12">
        <v>29.393374019531876</v>
      </c>
      <c r="K20" s="15">
        <v>0.65522456574970722</v>
      </c>
      <c r="L20" s="15">
        <v>92.826694748676445</v>
      </c>
      <c r="M20" s="14"/>
    </row>
    <row r="21" spans="1:13" x14ac:dyDescent="0.35">
      <c r="A21" s="8"/>
      <c r="B21" s="40" t="s">
        <v>22</v>
      </c>
      <c r="C21" s="12">
        <v>67.399082533003437</v>
      </c>
      <c r="D21" s="13">
        <v>1.5024316213331121</v>
      </c>
      <c r="E21" s="13">
        <f t="shared" si="0"/>
        <v>94.372110348400199</v>
      </c>
      <c r="F21" s="14"/>
      <c r="H21" s="8"/>
      <c r="I21" s="41" t="s">
        <v>22</v>
      </c>
      <c r="J21" s="12">
        <v>69.491917050664085</v>
      </c>
      <c r="K21" s="15">
        <v>1.549084196403568</v>
      </c>
      <c r="L21" s="15">
        <v>94.375778945080015</v>
      </c>
      <c r="M21" s="14"/>
    </row>
    <row r="22" spans="1:13" x14ac:dyDescent="0.35">
      <c r="A22" s="8"/>
      <c r="B22" s="40" t="s">
        <v>23</v>
      </c>
      <c r="C22" s="12">
        <v>46.251662748789343</v>
      </c>
      <c r="D22" s="13">
        <v>1.0310223528486251</v>
      </c>
      <c r="E22" s="13">
        <f t="shared" si="0"/>
        <v>95.403132701248822</v>
      </c>
      <c r="F22" s="14"/>
      <c r="H22" s="8"/>
      <c r="I22" s="40" t="s">
        <v>23</v>
      </c>
      <c r="J22" s="12">
        <v>49.936080784865126</v>
      </c>
      <c r="K22" s="15">
        <v>1.1131538293549956</v>
      </c>
      <c r="L22" s="15">
        <v>95.488932774435014</v>
      </c>
      <c r="M22" s="14"/>
    </row>
    <row r="23" spans="1:13" x14ac:dyDescent="0.35">
      <c r="A23" s="8"/>
      <c r="B23" s="40" t="s">
        <v>24</v>
      </c>
      <c r="C23" s="12">
        <v>133.3077861558196</v>
      </c>
      <c r="D23" s="13">
        <v>2.971640351222014</v>
      </c>
      <c r="E23" s="13">
        <f t="shared" si="0"/>
        <v>98.374773052470829</v>
      </c>
      <c r="F23" s="14"/>
      <c r="H23" s="8"/>
      <c r="I23" s="40" t="s">
        <v>24</v>
      </c>
      <c r="J23" s="12">
        <v>133.35792069348511</v>
      </c>
      <c r="K23" s="15">
        <v>2.972757928967567</v>
      </c>
      <c r="L23" s="15">
        <v>98.461690703402581</v>
      </c>
      <c r="M23" s="14"/>
    </row>
    <row r="24" spans="1:13" x14ac:dyDescent="0.35">
      <c r="A24" s="8"/>
      <c r="B24" s="40" t="s">
        <v>25</v>
      </c>
      <c r="C24" s="12">
        <v>15.539097654008918</v>
      </c>
      <c r="D24" s="13">
        <v>0.3463909419083574</v>
      </c>
      <c r="E24" s="13">
        <f t="shared" si="0"/>
        <v>98.721163994379182</v>
      </c>
      <c r="F24" s="14"/>
      <c r="H24" s="8"/>
      <c r="I24" s="41" t="s">
        <v>25</v>
      </c>
      <c r="J24" s="12">
        <v>17.07186189009591</v>
      </c>
      <c r="K24" s="15">
        <v>0.38055866897226714</v>
      </c>
      <c r="L24" s="15">
        <v>98.842249372374852</v>
      </c>
      <c r="M24" s="14"/>
    </row>
    <row r="25" spans="1:13" x14ac:dyDescent="0.35">
      <c r="A25" s="8"/>
      <c r="B25" s="40" t="s">
        <v>26</v>
      </c>
      <c r="C25" s="12">
        <v>16.523701937912307</v>
      </c>
      <c r="D25" s="13">
        <v>0.3683393209521244</v>
      </c>
      <c r="E25" s="13">
        <f t="shared" si="0"/>
        <v>99.089503315331314</v>
      </c>
      <c r="F25" s="14"/>
      <c r="H25" s="8"/>
      <c r="I25" s="40" t="s">
        <v>26</v>
      </c>
      <c r="J25" s="12">
        <v>19.055261150149764</v>
      </c>
      <c r="K25" s="15">
        <v>0.42477175992308863</v>
      </c>
      <c r="L25" s="15">
        <v>99.267021132297941</v>
      </c>
      <c r="M25" s="14"/>
    </row>
    <row r="26" spans="1:13" x14ac:dyDescent="0.35">
      <c r="A26" s="8"/>
      <c r="B26" s="40" t="s">
        <v>27</v>
      </c>
      <c r="C26" s="12">
        <v>20.324506436810495</v>
      </c>
      <c r="D26" s="13">
        <v>0.45306523488208844</v>
      </c>
      <c r="E26" s="13">
        <f t="shared" si="0"/>
        <v>99.542568550213403</v>
      </c>
      <c r="F26" s="14"/>
      <c r="H26" s="8"/>
      <c r="I26" s="40" t="s">
        <v>27</v>
      </c>
      <c r="J26" s="12">
        <v>6.8409424185833583</v>
      </c>
      <c r="K26" s="15">
        <v>0.15249537268353444</v>
      </c>
      <c r="L26" s="15">
        <v>99.419516504981473</v>
      </c>
      <c r="M26" s="14"/>
    </row>
    <row r="27" spans="1:13" x14ac:dyDescent="0.35">
      <c r="A27" s="8"/>
      <c r="B27" s="41" t="s">
        <v>28</v>
      </c>
      <c r="C27" s="12">
        <v>20.52037483742755</v>
      </c>
      <c r="D27" s="13">
        <v>0.45743144978661482</v>
      </c>
      <c r="E27" s="16">
        <f t="shared" si="0"/>
        <v>100.00000000000001</v>
      </c>
      <c r="F27" s="11"/>
      <c r="H27" s="8"/>
      <c r="I27" s="41" t="s">
        <v>28</v>
      </c>
      <c r="J27" s="12">
        <v>26.040489586532349</v>
      </c>
      <c r="K27" s="15">
        <v>0.58048349501855412</v>
      </c>
      <c r="L27" s="17">
        <v>100.00000000000003</v>
      </c>
      <c r="M27" s="11"/>
    </row>
    <row r="28" spans="1:13" x14ac:dyDescent="0.35">
      <c r="A28" s="10"/>
      <c r="B28" s="18" t="s">
        <v>29</v>
      </c>
      <c r="C28" s="10">
        <v>4486.0000000000018</v>
      </c>
      <c r="D28" s="19">
        <v>100</v>
      </c>
      <c r="E28" s="20"/>
      <c r="F28" s="7"/>
      <c r="H28" s="10"/>
      <c r="I28" s="11" t="s">
        <v>29</v>
      </c>
      <c r="J28" s="18">
        <v>4486.0000000000018</v>
      </c>
      <c r="K28" s="19">
        <v>100</v>
      </c>
      <c r="L28" s="21"/>
      <c r="M28" s="7"/>
    </row>
    <row r="30" spans="1:13" x14ac:dyDescent="0.35">
      <c r="C30" s="141"/>
    </row>
  </sheetData>
  <phoneticPr fontId="16" type="noConversion"/>
  <hyperlinks>
    <hyperlink ref="A1" r:id="rId1"/>
  </hyperlinks>
  <pageMargins left="0.7" right="0.7" top="0.75" bottom="0.75" header="0.3" footer="0.3"/>
  <pageSetup paperSize="9" orientation="portrait" horizontalDpi="30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election activeCell="A4" sqref="A4"/>
    </sheetView>
  </sheetViews>
  <sheetFormatPr defaultRowHeight="14.5" x14ac:dyDescent="0.35"/>
  <cols>
    <col min="2" max="2" width="38.1796875" bestFit="1" customWidth="1"/>
    <col min="3" max="3" width="13.453125" bestFit="1" customWidth="1"/>
    <col min="4" max="4" width="16.26953125" customWidth="1"/>
    <col min="5" max="5" width="11.1796875" customWidth="1"/>
    <col min="6" max="6" width="10.1796875" customWidth="1"/>
    <col min="7" max="7" width="12.1796875" bestFit="1" customWidth="1"/>
    <col min="8" max="8" width="10.54296875" customWidth="1"/>
    <col min="10" max="10" width="15.81640625" customWidth="1"/>
  </cols>
  <sheetData>
    <row r="1" spans="1:10" x14ac:dyDescent="0.35">
      <c r="A1" s="39" t="s">
        <v>38</v>
      </c>
    </row>
    <row r="3" spans="1:10" x14ac:dyDescent="0.35">
      <c r="A3" t="s">
        <v>111</v>
      </c>
    </row>
    <row r="5" spans="1:10" ht="30.75" customHeight="1" x14ac:dyDescent="0.35">
      <c r="A5" t="s">
        <v>5</v>
      </c>
      <c r="B5" t="s">
        <v>5</v>
      </c>
      <c r="C5" s="174" t="s">
        <v>101</v>
      </c>
      <c r="D5" s="175"/>
      <c r="E5" s="175"/>
      <c r="F5" s="175"/>
      <c r="G5" s="175"/>
      <c r="H5" s="175"/>
      <c r="I5" s="175"/>
      <c r="J5" s="176"/>
    </row>
    <row r="6" spans="1:10" ht="44.25" customHeight="1" x14ac:dyDescent="0.35">
      <c r="C6" s="143" t="s">
        <v>90</v>
      </c>
      <c r="D6" s="143" t="s">
        <v>91</v>
      </c>
      <c r="E6" s="143" t="s">
        <v>92</v>
      </c>
      <c r="F6" s="143" t="s">
        <v>93</v>
      </c>
      <c r="G6" s="143" t="s">
        <v>94</v>
      </c>
      <c r="H6" s="143" t="s">
        <v>95</v>
      </c>
      <c r="I6" s="19" t="s">
        <v>29</v>
      </c>
      <c r="J6" s="143" t="s">
        <v>99</v>
      </c>
    </row>
    <row r="7" spans="1:10" x14ac:dyDescent="0.35">
      <c r="A7" s="166" t="s">
        <v>1</v>
      </c>
      <c r="B7" s="95" t="s">
        <v>30</v>
      </c>
      <c r="C7" s="26">
        <v>25</v>
      </c>
      <c r="D7" s="26">
        <v>37</v>
      </c>
      <c r="E7" s="26">
        <v>171</v>
      </c>
      <c r="F7" s="26">
        <v>552</v>
      </c>
      <c r="G7" s="26">
        <v>73</v>
      </c>
      <c r="H7" s="26">
        <v>10</v>
      </c>
      <c r="I7" s="26">
        <v>868</v>
      </c>
      <c r="J7" s="100">
        <f>(C7+D7)/I7*100</f>
        <v>7.1428571428571423</v>
      </c>
    </row>
    <row r="8" spans="1:10" x14ac:dyDescent="0.35">
      <c r="A8" s="167"/>
      <c r="B8" s="51" t="s">
        <v>31</v>
      </c>
      <c r="C8" s="26">
        <v>21</v>
      </c>
      <c r="D8" s="26">
        <v>24</v>
      </c>
      <c r="E8" s="26">
        <v>46</v>
      </c>
      <c r="F8" s="26">
        <v>90</v>
      </c>
      <c r="G8" s="26">
        <v>14</v>
      </c>
      <c r="H8" s="26">
        <v>1</v>
      </c>
      <c r="I8" s="26">
        <v>196</v>
      </c>
      <c r="J8" s="100">
        <f>(C8+D8)/I8*100</f>
        <v>22.95918367346939</v>
      </c>
    </row>
    <row r="9" spans="1:10" x14ac:dyDescent="0.35">
      <c r="A9" s="167"/>
      <c r="B9" s="96" t="s">
        <v>12</v>
      </c>
      <c r="C9" s="26">
        <v>24</v>
      </c>
      <c r="D9" s="26">
        <v>24</v>
      </c>
      <c r="E9" s="26">
        <v>39</v>
      </c>
      <c r="F9" s="26">
        <v>67</v>
      </c>
      <c r="G9" s="26">
        <v>15</v>
      </c>
      <c r="H9" s="26">
        <v>0</v>
      </c>
      <c r="I9" s="26">
        <v>169</v>
      </c>
      <c r="J9" s="100">
        <f t="shared" ref="J9:J26" si="0">(C9+D9)/I9*100</f>
        <v>28.402366863905325</v>
      </c>
    </row>
    <row r="10" spans="1:10" x14ac:dyDescent="0.35">
      <c r="A10" s="167"/>
      <c r="B10" s="96" t="s">
        <v>13</v>
      </c>
      <c r="C10" s="26">
        <v>23</v>
      </c>
      <c r="D10" s="26">
        <v>21</v>
      </c>
      <c r="E10" s="26">
        <v>112</v>
      </c>
      <c r="F10" s="26">
        <v>282</v>
      </c>
      <c r="G10" s="26">
        <v>29</v>
      </c>
      <c r="H10" s="26">
        <v>7</v>
      </c>
      <c r="I10" s="26">
        <v>474</v>
      </c>
      <c r="J10" s="100">
        <f t="shared" si="0"/>
        <v>9.2827004219409286</v>
      </c>
    </row>
    <row r="11" spans="1:10" x14ac:dyDescent="0.35">
      <c r="A11" s="167"/>
      <c r="B11" s="96" t="s">
        <v>14</v>
      </c>
      <c r="C11" s="26">
        <v>1</v>
      </c>
      <c r="D11" s="26">
        <v>4</v>
      </c>
      <c r="E11" s="26">
        <v>5</v>
      </c>
      <c r="F11" s="26">
        <v>1</v>
      </c>
      <c r="G11" s="26">
        <v>2</v>
      </c>
      <c r="H11" s="26">
        <v>0</v>
      </c>
      <c r="I11" s="26">
        <v>13</v>
      </c>
      <c r="J11" s="100">
        <f t="shared" si="0"/>
        <v>38.461538461538467</v>
      </c>
    </row>
    <row r="12" spans="1:10" x14ac:dyDescent="0.35">
      <c r="A12" s="167"/>
      <c r="B12" s="96" t="s">
        <v>15</v>
      </c>
      <c r="C12" s="26">
        <v>1</v>
      </c>
      <c r="D12" s="26">
        <v>1</v>
      </c>
      <c r="E12" s="26">
        <v>11</v>
      </c>
      <c r="F12" s="26">
        <v>13</v>
      </c>
      <c r="G12" s="26">
        <v>4</v>
      </c>
      <c r="H12" s="26">
        <v>0</v>
      </c>
      <c r="I12" s="26">
        <v>30</v>
      </c>
      <c r="J12" s="100">
        <f t="shared" si="0"/>
        <v>6.666666666666667</v>
      </c>
    </row>
    <row r="13" spans="1:10" x14ac:dyDescent="0.35">
      <c r="A13" s="167"/>
      <c r="B13" s="96" t="s">
        <v>16</v>
      </c>
      <c r="C13" s="26">
        <v>2</v>
      </c>
      <c r="D13" s="26">
        <v>2</v>
      </c>
      <c r="E13" s="26">
        <v>20</v>
      </c>
      <c r="F13" s="26">
        <v>31</v>
      </c>
      <c r="G13" s="26">
        <v>4</v>
      </c>
      <c r="H13" s="26">
        <v>0</v>
      </c>
      <c r="I13" s="26">
        <v>59</v>
      </c>
      <c r="J13" s="100">
        <f t="shared" si="0"/>
        <v>6.7796610169491522</v>
      </c>
    </row>
    <row r="14" spans="1:10" x14ac:dyDescent="0.35">
      <c r="A14" s="167"/>
      <c r="B14" s="51" t="s">
        <v>21</v>
      </c>
      <c r="C14" s="26">
        <v>4</v>
      </c>
      <c r="D14" s="26">
        <v>0</v>
      </c>
      <c r="E14" s="26">
        <v>0</v>
      </c>
      <c r="F14" s="26">
        <v>2</v>
      </c>
      <c r="G14" s="26">
        <v>1</v>
      </c>
      <c r="H14" s="26">
        <v>0</v>
      </c>
      <c r="I14" s="26">
        <v>7</v>
      </c>
      <c r="J14" s="100">
        <f t="shared" si="0"/>
        <v>57.142857142857139</v>
      </c>
    </row>
    <row r="15" spans="1:10" x14ac:dyDescent="0.35">
      <c r="A15" s="167"/>
      <c r="B15" s="8" t="s">
        <v>22</v>
      </c>
      <c r="C15" s="26">
        <v>2</v>
      </c>
      <c r="D15" s="26">
        <v>4</v>
      </c>
      <c r="E15" s="26">
        <v>9</v>
      </c>
      <c r="F15" s="26">
        <v>16</v>
      </c>
      <c r="G15" s="26">
        <v>0</v>
      </c>
      <c r="H15" s="26">
        <v>0</v>
      </c>
      <c r="I15" s="26">
        <v>31</v>
      </c>
      <c r="J15" s="100">
        <f t="shared" si="0"/>
        <v>19.35483870967742</v>
      </c>
    </row>
    <row r="16" spans="1:10" x14ac:dyDescent="0.35">
      <c r="A16" s="167"/>
      <c r="B16" s="8" t="s">
        <v>23</v>
      </c>
      <c r="C16" s="26">
        <v>2</v>
      </c>
      <c r="D16" s="26">
        <v>0</v>
      </c>
      <c r="E16" s="26">
        <v>5</v>
      </c>
      <c r="F16" s="26">
        <v>14</v>
      </c>
      <c r="G16" s="26">
        <v>1</v>
      </c>
      <c r="H16" s="26">
        <v>0</v>
      </c>
      <c r="I16" s="26">
        <v>22</v>
      </c>
      <c r="J16" s="100">
        <f t="shared" si="0"/>
        <v>9.0909090909090917</v>
      </c>
    </row>
    <row r="17" spans="1:10" x14ac:dyDescent="0.35">
      <c r="A17" s="167"/>
      <c r="B17" s="8" t="s">
        <v>24</v>
      </c>
      <c r="C17" s="26">
        <v>12</v>
      </c>
      <c r="D17" s="26">
        <v>7</v>
      </c>
      <c r="E17" s="26">
        <v>12</v>
      </c>
      <c r="F17" s="26">
        <v>13</v>
      </c>
      <c r="G17" s="26">
        <v>4</v>
      </c>
      <c r="H17" s="26">
        <v>1</v>
      </c>
      <c r="I17" s="26">
        <v>49</v>
      </c>
      <c r="J17" s="100">
        <f t="shared" si="0"/>
        <v>38.775510204081634</v>
      </c>
    </row>
    <row r="18" spans="1:10" x14ac:dyDescent="0.35">
      <c r="A18" s="167"/>
      <c r="B18" s="8" t="s">
        <v>25</v>
      </c>
      <c r="C18" s="26">
        <v>0</v>
      </c>
      <c r="D18" s="26">
        <v>0</v>
      </c>
      <c r="E18" s="26">
        <v>4</v>
      </c>
      <c r="F18" s="26">
        <v>2</v>
      </c>
      <c r="G18" s="26">
        <v>1</v>
      </c>
      <c r="H18" s="26">
        <v>0</v>
      </c>
      <c r="I18" s="26">
        <v>7</v>
      </c>
      <c r="J18" s="100">
        <f t="shared" si="0"/>
        <v>0</v>
      </c>
    </row>
    <row r="19" spans="1:10" x14ac:dyDescent="0.35">
      <c r="A19" s="167"/>
      <c r="B19" s="8" t="s">
        <v>26</v>
      </c>
      <c r="C19" s="26">
        <v>1</v>
      </c>
      <c r="D19" s="26">
        <v>0</v>
      </c>
      <c r="E19" s="26">
        <v>1</v>
      </c>
      <c r="F19" s="26">
        <v>5</v>
      </c>
      <c r="G19" s="26">
        <v>0</v>
      </c>
      <c r="H19" s="26">
        <v>0</v>
      </c>
      <c r="I19" s="26">
        <v>7</v>
      </c>
      <c r="J19" s="100">
        <f t="shared" si="0"/>
        <v>14.285714285714285</v>
      </c>
    </row>
    <row r="20" spans="1:10" x14ac:dyDescent="0.35">
      <c r="A20" s="167"/>
      <c r="B20" s="8" t="s">
        <v>45</v>
      </c>
      <c r="C20" s="26">
        <v>0</v>
      </c>
      <c r="D20" s="26">
        <v>0</v>
      </c>
      <c r="E20" s="26">
        <v>2</v>
      </c>
      <c r="F20" s="26">
        <v>6</v>
      </c>
      <c r="G20" s="26">
        <v>1</v>
      </c>
      <c r="H20" s="26">
        <v>1</v>
      </c>
      <c r="I20" s="26">
        <v>10</v>
      </c>
      <c r="J20" s="100">
        <f t="shared" si="0"/>
        <v>0</v>
      </c>
    </row>
    <row r="21" spans="1:10" x14ac:dyDescent="0.35">
      <c r="A21" s="167"/>
      <c r="B21" s="8" t="s">
        <v>17</v>
      </c>
      <c r="C21" s="26">
        <v>0</v>
      </c>
      <c r="D21" s="26">
        <v>0</v>
      </c>
      <c r="E21" s="26">
        <v>0</v>
      </c>
      <c r="F21" s="26">
        <v>1</v>
      </c>
      <c r="G21" s="26">
        <v>0</v>
      </c>
      <c r="H21" s="26">
        <v>0</v>
      </c>
      <c r="I21" s="26">
        <v>1</v>
      </c>
      <c r="J21" s="100">
        <f t="shared" si="0"/>
        <v>0</v>
      </c>
    </row>
    <row r="22" spans="1:10" x14ac:dyDescent="0.35">
      <c r="A22" s="167"/>
      <c r="B22" s="8" t="s">
        <v>18</v>
      </c>
      <c r="C22" s="26">
        <v>3</v>
      </c>
      <c r="D22" s="26">
        <v>0</v>
      </c>
      <c r="E22" s="26">
        <v>1</v>
      </c>
      <c r="F22" s="26">
        <v>0</v>
      </c>
      <c r="G22" s="26">
        <v>0</v>
      </c>
      <c r="H22" s="26">
        <v>0</v>
      </c>
      <c r="I22" s="26">
        <v>4</v>
      </c>
      <c r="J22" s="100">
        <f t="shared" si="0"/>
        <v>75</v>
      </c>
    </row>
    <row r="23" spans="1:10" x14ac:dyDescent="0.35">
      <c r="A23" s="167"/>
      <c r="B23" s="8" t="s">
        <v>96</v>
      </c>
      <c r="C23" s="26">
        <v>1</v>
      </c>
      <c r="D23" s="26">
        <v>1</v>
      </c>
      <c r="E23" s="26">
        <v>0</v>
      </c>
      <c r="F23" s="26">
        <v>1</v>
      </c>
      <c r="G23" s="26">
        <v>0</v>
      </c>
      <c r="H23" s="26">
        <v>0</v>
      </c>
      <c r="I23" s="26">
        <v>3</v>
      </c>
      <c r="J23" s="100">
        <f t="shared" si="0"/>
        <v>66.666666666666657</v>
      </c>
    </row>
    <row r="24" spans="1:10" x14ac:dyDescent="0.35">
      <c r="A24" s="167"/>
      <c r="B24" s="8" t="s">
        <v>20</v>
      </c>
      <c r="C24" s="26">
        <v>7</v>
      </c>
      <c r="D24" s="26">
        <v>2</v>
      </c>
      <c r="E24" s="26">
        <v>3</v>
      </c>
      <c r="F24" s="26">
        <v>12</v>
      </c>
      <c r="G24" s="26">
        <v>0</v>
      </c>
      <c r="H24" s="26">
        <v>0</v>
      </c>
      <c r="I24" s="26">
        <v>24</v>
      </c>
      <c r="J24" s="100">
        <f t="shared" si="0"/>
        <v>37.5</v>
      </c>
    </row>
    <row r="25" spans="1:10" x14ac:dyDescent="0.35">
      <c r="A25" s="167"/>
      <c r="B25" s="21" t="s">
        <v>28</v>
      </c>
      <c r="C25" s="26">
        <v>1</v>
      </c>
      <c r="D25" s="26">
        <v>0</v>
      </c>
      <c r="E25" s="26">
        <v>1</v>
      </c>
      <c r="F25" s="26">
        <v>1</v>
      </c>
      <c r="G25" s="26">
        <v>0</v>
      </c>
      <c r="H25" s="26">
        <v>1</v>
      </c>
      <c r="I25" s="26">
        <v>4</v>
      </c>
      <c r="J25" s="100">
        <f t="shared" si="0"/>
        <v>25</v>
      </c>
    </row>
    <row r="26" spans="1:10" x14ac:dyDescent="0.35">
      <c r="A26" s="98"/>
      <c r="B26" s="10" t="s">
        <v>29</v>
      </c>
      <c r="C26" s="19">
        <v>130</v>
      </c>
      <c r="D26" s="19">
        <v>127</v>
      </c>
      <c r="E26" s="19">
        <v>442</v>
      </c>
      <c r="F26" s="19">
        <v>1109</v>
      </c>
      <c r="G26" s="19">
        <v>149</v>
      </c>
      <c r="H26" s="19">
        <v>21</v>
      </c>
      <c r="I26" s="19">
        <v>1978</v>
      </c>
      <c r="J26" s="104">
        <f t="shared" si="0"/>
        <v>12.992922143579372</v>
      </c>
    </row>
  </sheetData>
  <mergeCells count="2">
    <mergeCell ref="A7:A25"/>
    <mergeCell ref="C5:J5"/>
  </mergeCells>
  <phoneticPr fontId="16" type="noConversion"/>
  <hyperlinks>
    <hyperlink ref="A1" r:id="rId1"/>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opLeftCell="A8" workbookViewId="0">
      <selection activeCell="A8" sqref="A8:A26"/>
    </sheetView>
  </sheetViews>
  <sheetFormatPr defaultRowHeight="14.5" x14ac:dyDescent="0.35"/>
  <cols>
    <col min="2" max="2" width="37" customWidth="1"/>
    <col min="3" max="3" width="23.54296875" customWidth="1"/>
    <col min="4" max="4" width="18.26953125" customWidth="1"/>
    <col min="5" max="5" width="20.81640625" customWidth="1"/>
    <col min="10" max="10" width="11.7265625" customWidth="1"/>
    <col min="11" max="11" width="12" customWidth="1"/>
  </cols>
  <sheetData>
    <row r="1" spans="1:11" x14ac:dyDescent="0.35">
      <c r="A1" s="39" t="s">
        <v>38</v>
      </c>
    </row>
    <row r="3" spans="1:11" x14ac:dyDescent="0.35">
      <c r="A3" t="s">
        <v>110</v>
      </c>
    </row>
    <row r="6" spans="1:11" x14ac:dyDescent="0.35">
      <c r="A6" t="s">
        <v>5</v>
      </c>
      <c r="B6" t="s">
        <v>5</v>
      </c>
      <c r="C6" s="10" t="s">
        <v>105</v>
      </c>
      <c r="D6" s="18"/>
      <c r="E6" s="18"/>
      <c r="F6" s="18"/>
      <c r="G6" s="18"/>
      <c r="H6" s="18"/>
      <c r="I6" s="18"/>
      <c r="J6" s="18"/>
      <c r="K6" s="11"/>
    </row>
    <row r="7" spans="1:11" ht="48.75" customHeight="1" x14ac:dyDescent="0.35">
      <c r="C7" s="143" t="s">
        <v>102</v>
      </c>
      <c r="D7" s="143" t="s">
        <v>109</v>
      </c>
      <c r="E7" s="143" t="s">
        <v>103</v>
      </c>
      <c r="F7" s="143" t="s">
        <v>104</v>
      </c>
      <c r="G7" s="143" t="s">
        <v>88</v>
      </c>
      <c r="H7" s="19" t="s">
        <v>29</v>
      </c>
      <c r="I7" s="143" t="s">
        <v>106</v>
      </c>
      <c r="J7" s="143" t="s">
        <v>107</v>
      </c>
      <c r="K7" s="143" t="s">
        <v>108</v>
      </c>
    </row>
    <row r="8" spans="1:11" x14ac:dyDescent="0.35">
      <c r="A8" s="166" t="s">
        <v>1</v>
      </c>
      <c r="B8" s="95" t="s">
        <v>30</v>
      </c>
      <c r="C8" s="26">
        <v>33</v>
      </c>
      <c r="D8" s="26">
        <v>271</v>
      </c>
      <c r="E8" s="26">
        <v>606</v>
      </c>
      <c r="F8" s="26">
        <v>45</v>
      </c>
      <c r="G8" s="26">
        <v>3</v>
      </c>
      <c r="H8" s="26">
        <v>958</v>
      </c>
      <c r="I8" s="100">
        <f>C8/$H8*100</f>
        <v>3.4446764091858038</v>
      </c>
      <c r="J8" s="100">
        <f>D8/$H8*100</f>
        <v>28.28810020876827</v>
      </c>
      <c r="K8" s="100">
        <f>E8/$H8*100</f>
        <v>63.256784968684762</v>
      </c>
    </row>
    <row r="9" spans="1:11" x14ac:dyDescent="0.35">
      <c r="A9" s="167"/>
      <c r="B9" s="51" t="s">
        <v>31</v>
      </c>
      <c r="C9" s="26">
        <v>26</v>
      </c>
      <c r="D9" s="26">
        <v>139</v>
      </c>
      <c r="E9" s="26">
        <v>55</v>
      </c>
      <c r="F9" s="26">
        <v>9</v>
      </c>
      <c r="G9" s="26">
        <v>0</v>
      </c>
      <c r="H9" s="26">
        <v>229</v>
      </c>
      <c r="I9" s="100">
        <f t="shared" ref="I9:I25" si="0">C9/$H9*100</f>
        <v>11.353711790393014</v>
      </c>
      <c r="J9" s="100">
        <f t="shared" ref="J9:J25" si="1">D9/$H9*100</f>
        <v>60.698689956331876</v>
      </c>
      <c r="K9" s="100">
        <f t="shared" ref="K9:K25" si="2">E9/$H9*100</f>
        <v>24.017467248908297</v>
      </c>
    </row>
    <row r="10" spans="1:11" x14ac:dyDescent="0.35">
      <c r="A10" s="167"/>
      <c r="B10" s="96" t="s">
        <v>12</v>
      </c>
      <c r="C10" s="26">
        <v>25</v>
      </c>
      <c r="D10" s="26">
        <v>144</v>
      </c>
      <c r="E10" s="26">
        <v>36</v>
      </c>
      <c r="F10" s="26">
        <v>4</v>
      </c>
      <c r="G10" s="26">
        <v>1</v>
      </c>
      <c r="H10" s="26">
        <v>210</v>
      </c>
      <c r="I10" s="100">
        <f t="shared" si="0"/>
        <v>11.904761904761903</v>
      </c>
      <c r="J10" s="100">
        <f t="shared" si="1"/>
        <v>68.571428571428569</v>
      </c>
      <c r="K10" s="100">
        <f t="shared" si="2"/>
        <v>17.142857142857142</v>
      </c>
    </row>
    <row r="11" spans="1:11" x14ac:dyDescent="0.35">
      <c r="A11" s="167"/>
      <c r="B11" s="96" t="s">
        <v>13</v>
      </c>
      <c r="C11" s="26">
        <v>35</v>
      </c>
      <c r="D11" s="26">
        <v>277</v>
      </c>
      <c r="E11" s="26">
        <v>161</v>
      </c>
      <c r="F11" s="26">
        <v>12</v>
      </c>
      <c r="G11" s="26">
        <v>1</v>
      </c>
      <c r="H11" s="26">
        <v>486</v>
      </c>
      <c r="I11" s="100">
        <f t="shared" si="0"/>
        <v>7.2016460905349797</v>
      </c>
      <c r="J11" s="100">
        <f t="shared" si="1"/>
        <v>56.995884773662553</v>
      </c>
      <c r="K11" s="100">
        <f t="shared" si="2"/>
        <v>33.127572016460903</v>
      </c>
    </row>
    <row r="12" spans="1:11" x14ac:dyDescent="0.35">
      <c r="A12" s="167"/>
      <c r="B12" s="96" t="s">
        <v>14</v>
      </c>
      <c r="C12" s="26">
        <v>6</v>
      </c>
      <c r="D12" s="26">
        <v>10</v>
      </c>
      <c r="E12" s="26">
        <v>2</v>
      </c>
      <c r="F12" s="26">
        <v>0</v>
      </c>
      <c r="G12" s="26">
        <v>0</v>
      </c>
      <c r="H12" s="26">
        <v>18</v>
      </c>
      <c r="I12" s="100">
        <f t="shared" si="0"/>
        <v>33.333333333333329</v>
      </c>
      <c r="J12" s="100">
        <f t="shared" si="1"/>
        <v>55.555555555555557</v>
      </c>
      <c r="K12" s="100">
        <f t="shared" si="2"/>
        <v>11.111111111111111</v>
      </c>
    </row>
    <row r="13" spans="1:11" x14ac:dyDescent="0.35">
      <c r="A13" s="167"/>
      <c r="B13" s="96" t="s">
        <v>15</v>
      </c>
      <c r="C13" s="26">
        <v>2</v>
      </c>
      <c r="D13" s="26">
        <v>36</v>
      </c>
      <c r="E13" s="26">
        <v>13</v>
      </c>
      <c r="F13" s="26">
        <v>0</v>
      </c>
      <c r="G13" s="26">
        <v>0</v>
      </c>
      <c r="H13" s="26">
        <v>51</v>
      </c>
      <c r="I13" s="100">
        <f t="shared" si="0"/>
        <v>3.9215686274509802</v>
      </c>
      <c r="J13" s="100">
        <f t="shared" si="1"/>
        <v>70.588235294117652</v>
      </c>
      <c r="K13" s="100">
        <f t="shared" si="2"/>
        <v>25.490196078431371</v>
      </c>
    </row>
    <row r="14" spans="1:11" x14ac:dyDescent="0.35">
      <c r="A14" s="167"/>
      <c r="B14" s="96" t="s">
        <v>16</v>
      </c>
      <c r="C14" s="26">
        <v>6</v>
      </c>
      <c r="D14" s="26">
        <v>41</v>
      </c>
      <c r="E14" s="26">
        <v>15</v>
      </c>
      <c r="F14" s="26">
        <v>1</v>
      </c>
      <c r="G14" s="26">
        <v>0</v>
      </c>
      <c r="H14" s="26">
        <v>63</v>
      </c>
      <c r="I14" s="100">
        <f t="shared" si="0"/>
        <v>9.5238095238095237</v>
      </c>
      <c r="J14" s="100">
        <f t="shared" si="1"/>
        <v>65.079365079365076</v>
      </c>
      <c r="K14" s="100">
        <f t="shared" si="2"/>
        <v>23.809523809523807</v>
      </c>
    </row>
    <row r="15" spans="1:11" x14ac:dyDescent="0.35">
      <c r="A15" s="167"/>
      <c r="B15" s="51" t="s">
        <v>21</v>
      </c>
      <c r="C15" s="26">
        <v>8</v>
      </c>
      <c r="D15" s="26">
        <v>10</v>
      </c>
      <c r="E15" s="26">
        <v>1</v>
      </c>
      <c r="F15" s="26">
        <v>0</v>
      </c>
      <c r="G15" s="26">
        <v>0</v>
      </c>
      <c r="H15" s="26">
        <v>19</v>
      </c>
      <c r="I15" s="100">
        <f t="shared" si="0"/>
        <v>42.105263157894733</v>
      </c>
      <c r="J15" s="100">
        <f t="shared" si="1"/>
        <v>52.631578947368418</v>
      </c>
      <c r="K15" s="100">
        <f t="shared" si="2"/>
        <v>5.2631578947368416</v>
      </c>
    </row>
    <row r="16" spans="1:11" x14ac:dyDescent="0.35">
      <c r="A16" s="167"/>
      <c r="B16" s="8" t="s">
        <v>22</v>
      </c>
      <c r="C16" s="26">
        <v>5</v>
      </c>
      <c r="D16" s="26">
        <v>20</v>
      </c>
      <c r="E16" s="26">
        <v>7</v>
      </c>
      <c r="F16" s="26">
        <v>0</v>
      </c>
      <c r="G16" s="26">
        <v>0</v>
      </c>
      <c r="H16" s="26">
        <v>32</v>
      </c>
      <c r="I16" s="100">
        <f t="shared" si="0"/>
        <v>15.625</v>
      </c>
      <c r="J16" s="100">
        <f t="shared" si="1"/>
        <v>62.5</v>
      </c>
      <c r="K16" s="100">
        <f t="shared" si="2"/>
        <v>21.875</v>
      </c>
    </row>
    <row r="17" spans="1:11" x14ac:dyDescent="0.35">
      <c r="A17" s="167"/>
      <c r="B17" s="8" t="s">
        <v>23</v>
      </c>
      <c r="C17" s="26">
        <v>1</v>
      </c>
      <c r="D17" s="26">
        <v>13</v>
      </c>
      <c r="E17" s="26">
        <v>6</v>
      </c>
      <c r="F17" s="26">
        <v>4</v>
      </c>
      <c r="G17" s="26">
        <v>0</v>
      </c>
      <c r="H17" s="26">
        <v>24</v>
      </c>
      <c r="I17" s="100">
        <f t="shared" si="0"/>
        <v>4.1666666666666661</v>
      </c>
      <c r="J17" s="100">
        <f t="shared" si="1"/>
        <v>54.166666666666664</v>
      </c>
      <c r="K17" s="100">
        <f t="shared" si="2"/>
        <v>25</v>
      </c>
    </row>
    <row r="18" spans="1:11" x14ac:dyDescent="0.35">
      <c r="A18" s="167"/>
      <c r="B18" s="8" t="s">
        <v>24</v>
      </c>
      <c r="C18" s="26">
        <v>42</v>
      </c>
      <c r="D18" s="26">
        <v>21</v>
      </c>
      <c r="E18" s="26">
        <v>3</v>
      </c>
      <c r="F18" s="26">
        <v>2</v>
      </c>
      <c r="G18" s="26">
        <v>0</v>
      </c>
      <c r="H18" s="26">
        <v>68</v>
      </c>
      <c r="I18" s="100">
        <f t="shared" si="0"/>
        <v>61.764705882352942</v>
      </c>
      <c r="J18" s="100">
        <f t="shared" si="1"/>
        <v>30.882352941176471</v>
      </c>
      <c r="K18" s="100">
        <f t="shared" si="2"/>
        <v>4.4117647058823533</v>
      </c>
    </row>
    <row r="19" spans="1:11" x14ac:dyDescent="0.35">
      <c r="A19" s="167"/>
      <c r="B19" s="8" t="s">
        <v>25</v>
      </c>
      <c r="C19" s="26">
        <v>2</v>
      </c>
      <c r="D19" s="26">
        <v>2</v>
      </c>
      <c r="E19" s="26">
        <v>1</v>
      </c>
      <c r="F19" s="26">
        <v>0</v>
      </c>
      <c r="G19" s="26">
        <v>0</v>
      </c>
      <c r="H19" s="26">
        <v>5</v>
      </c>
      <c r="I19" s="100">
        <f t="shared" si="0"/>
        <v>40</v>
      </c>
      <c r="J19" s="100">
        <f t="shared" si="1"/>
        <v>40</v>
      </c>
      <c r="K19" s="100">
        <f t="shared" si="2"/>
        <v>20</v>
      </c>
    </row>
    <row r="20" spans="1:11" x14ac:dyDescent="0.35">
      <c r="A20" s="167"/>
      <c r="B20" s="8" t="s">
        <v>26</v>
      </c>
      <c r="C20" s="26">
        <v>1</v>
      </c>
      <c r="D20" s="26">
        <v>5</v>
      </c>
      <c r="E20" s="26">
        <v>3</v>
      </c>
      <c r="F20" s="26">
        <v>0</v>
      </c>
      <c r="G20" s="26">
        <v>0</v>
      </c>
      <c r="H20" s="26">
        <v>9</v>
      </c>
      <c r="I20" s="100">
        <f t="shared" si="0"/>
        <v>11.111111111111111</v>
      </c>
      <c r="J20" s="100">
        <f t="shared" si="1"/>
        <v>55.555555555555557</v>
      </c>
      <c r="K20" s="100">
        <f t="shared" si="2"/>
        <v>33.333333333333329</v>
      </c>
    </row>
    <row r="21" spans="1:11" x14ac:dyDescent="0.35">
      <c r="A21" s="167"/>
      <c r="B21" s="8" t="s">
        <v>45</v>
      </c>
      <c r="C21" s="26">
        <v>0</v>
      </c>
      <c r="D21" s="26">
        <v>4</v>
      </c>
      <c r="E21" s="26">
        <v>5</v>
      </c>
      <c r="F21" s="26">
        <v>0</v>
      </c>
      <c r="G21" s="26">
        <v>0</v>
      </c>
      <c r="H21" s="26">
        <v>9</v>
      </c>
      <c r="I21" s="100">
        <f t="shared" si="0"/>
        <v>0</v>
      </c>
      <c r="J21" s="100">
        <f t="shared" si="1"/>
        <v>44.444444444444443</v>
      </c>
      <c r="K21" s="100">
        <f t="shared" si="2"/>
        <v>55.555555555555557</v>
      </c>
    </row>
    <row r="22" spans="1:11" x14ac:dyDescent="0.35">
      <c r="A22" s="167"/>
      <c r="B22" s="8" t="s">
        <v>18</v>
      </c>
      <c r="C22" s="26">
        <v>0</v>
      </c>
      <c r="D22" s="26">
        <v>1</v>
      </c>
      <c r="E22" s="26">
        <v>0</v>
      </c>
      <c r="F22" s="26">
        <v>0</v>
      </c>
      <c r="G22" s="26">
        <v>0</v>
      </c>
      <c r="H22" s="26">
        <v>1</v>
      </c>
      <c r="I22" s="100">
        <f t="shared" si="0"/>
        <v>0</v>
      </c>
      <c r="J22" s="100">
        <f t="shared" si="1"/>
        <v>100</v>
      </c>
      <c r="K22" s="100">
        <f t="shared" si="2"/>
        <v>0</v>
      </c>
    </row>
    <row r="23" spans="1:11" x14ac:dyDescent="0.35">
      <c r="A23" s="167"/>
      <c r="B23" s="8" t="s">
        <v>96</v>
      </c>
      <c r="C23" s="26">
        <v>1</v>
      </c>
      <c r="D23" s="26">
        <v>8</v>
      </c>
      <c r="E23" s="26">
        <v>2</v>
      </c>
      <c r="F23" s="26">
        <v>0</v>
      </c>
      <c r="G23" s="26">
        <v>0</v>
      </c>
      <c r="H23" s="26">
        <v>11</v>
      </c>
      <c r="I23" s="100">
        <f t="shared" si="0"/>
        <v>9.0909090909090917</v>
      </c>
      <c r="J23" s="100">
        <f t="shared" si="1"/>
        <v>72.727272727272734</v>
      </c>
      <c r="K23" s="100">
        <f t="shared" si="2"/>
        <v>18.181818181818183</v>
      </c>
    </row>
    <row r="24" spans="1:11" x14ac:dyDescent="0.35">
      <c r="A24" s="167"/>
      <c r="B24" s="8" t="s">
        <v>20</v>
      </c>
      <c r="C24" s="26">
        <v>17</v>
      </c>
      <c r="D24" s="26">
        <v>11</v>
      </c>
      <c r="E24" s="26">
        <v>5</v>
      </c>
      <c r="F24" s="26">
        <v>2</v>
      </c>
      <c r="G24" s="26">
        <v>0</v>
      </c>
      <c r="H24" s="26">
        <v>35</v>
      </c>
      <c r="I24" s="100">
        <f t="shared" si="0"/>
        <v>48.571428571428569</v>
      </c>
      <c r="J24" s="100">
        <f t="shared" si="1"/>
        <v>31.428571428571427</v>
      </c>
      <c r="K24" s="100">
        <f t="shared" si="2"/>
        <v>14.285714285714285</v>
      </c>
    </row>
    <row r="25" spans="1:11" x14ac:dyDescent="0.35">
      <c r="A25" s="167"/>
      <c r="B25" s="8" t="s">
        <v>28</v>
      </c>
      <c r="C25" s="26">
        <v>1</v>
      </c>
      <c r="D25" s="26">
        <v>0</v>
      </c>
      <c r="E25" s="26">
        <v>4</v>
      </c>
      <c r="F25" s="26">
        <v>6</v>
      </c>
      <c r="G25" s="26">
        <v>3</v>
      </c>
      <c r="H25" s="26">
        <v>14</v>
      </c>
      <c r="I25" s="100">
        <f t="shared" si="0"/>
        <v>7.1428571428571423</v>
      </c>
      <c r="J25" s="100">
        <f t="shared" si="1"/>
        <v>0</v>
      </c>
      <c r="K25" s="100">
        <f t="shared" si="2"/>
        <v>28.571428571428569</v>
      </c>
    </row>
    <row r="26" spans="1:11" x14ac:dyDescent="0.35">
      <c r="A26" s="168"/>
      <c r="B26" s="10" t="s">
        <v>29</v>
      </c>
      <c r="C26" s="19">
        <v>211</v>
      </c>
      <c r="D26" s="19">
        <v>1013</v>
      </c>
      <c r="E26" s="19">
        <v>925</v>
      </c>
      <c r="F26" s="19">
        <v>85</v>
      </c>
      <c r="G26" s="19">
        <v>8</v>
      </c>
      <c r="H26" s="19">
        <v>2242</v>
      </c>
      <c r="I26" s="104">
        <f>C26/$H26*100</f>
        <v>9.4112399643175735</v>
      </c>
      <c r="J26" s="104">
        <f>D26/$H26*100</f>
        <v>45.182872435325599</v>
      </c>
      <c r="K26" s="104">
        <f>E26/$H26*100</f>
        <v>41.257805530776096</v>
      </c>
    </row>
  </sheetData>
  <mergeCells count="1">
    <mergeCell ref="A8:A26"/>
  </mergeCells>
  <phoneticPr fontId="16" type="noConversion"/>
  <hyperlinks>
    <hyperlink ref="A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topLeftCell="H15" workbookViewId="0">
      <selection activeCell="A10" sqref="A10:V31"/>
    </sheetView>
  </sheetViews>
  <sheetFormatPr defaultRowHeight="14.5" x14ac:dyDescent="0.35"/>
  <cols>
    <col min="2" max="2" width="38.54296875" bestFit="1" customWidth="1"/>
    <col min="3" max="3" width="10.453125" bestFit="1" customWidth="1"/>
    <col min="4" max="4" width="12.1796875" customWidth="1"/>
    <col min="5" max="5" width="10.26953125" customWidth="1"/>
    <col min="6" max="6" width="8.26953125" customWidth="1"/>
    <col min="7" max="7" width="6.81640625" bestFit="1" customWidth="1"/>
    <col min="9" max="9" width="11.54296875" customWidth="1"/>
    <col min="13" max="13" width="7" customWidth="1"/>
    <col min="16" max="16" width="9.7265625" customWidth="1"/>
    <col min="17" max="17" width="13" customWidth="1"/>
    <col min="18" max="18" width="8.7265625" customWidth="1"/>
    <col min="19" max="19" width="21.1796875" customWidth="1"/>
    <col min="20" max="20" width="9.54296875" bestFit="1" customWidth="1"/>
    <col min="21" max="21" width="7.54296875" customWidth="1"/>
    <col min="22" max="22" width="7.26953125" customWidth="1"/>
  </cols>
  <sheetData>
    <row r="1" spans="1:22" x14ac:dyDescent="0.35">
      <c r="A1" s="39" t="s">
        <v>38</v>
      </c>
    </row>
    <row r="2" spans="1:22" x14ac:dyDescent="0.35">
      <c r="A2" s="39"/>
    </row>
    <row r="3" spans="1:22" ht="18" x14ac:dyDescent="0.4">
      <c r="A3" s="1" t="s">
        <v>80</v>
      </c>
    </row>
    <row r="4" spans="1:22" ht="18" x14ac:dyDescent="0.4">
      <c r="A4" s="1"/>
    </row>
    <row r="5" spans="1:22" ht="18" x14ac:dyDescent="0.4">
      <c r="A5" s="1"/>
    </row>
    <row r="6" spans="1:22" ht="18" x14ac:dyDescent="0.4">
      <c r="A6" s="1"/>
    </row>
    <row r="7" spans="1:22" ht="18" x14ac:dyDescent="0.4">
      <c r="B7" s="1"/>
    </row>
    <row r="8" spans="1:22" ht="18" x14ac:dyDescent="0.4">
      <c r="B8" s="1"/>
    </row>
    <row r="9" spans="1:22" x14ac:dyDescent="0.35">
      <c r="A9" s="128" t="s">
        <v>81</v>
      </c>
    </row>
    <row r="10" spans="1:22" x14ac:dyDescent="0.35">
      <c r="A10" s="10" t="s">
        <v>5</v>
      </c>
      <c r="B10" s="18" t="s">
        <v>5</v>
      </c>
      <c r="C10" s="152" t="s">
        <v>2</v>
      </c>
      <c r="D10" s="153"/>
      <c r="E10" s="153"/>
      <c r="F10" s="153"/>
      <c r="G10" s="153"/>
      <c r="H10" s="153"/>
      <c r="I10" s="153"/>
      <c r="J10" s="153"/>
      <c r="K10" s="153"/>
      <c r="L10" s="153"/>
      <c r="M10" s="153"/>
      <c r="N10" s="153"/>
      <c r="O10" s="153"/>
      <c r="P10" s="153"/>
      <c r="Q10" s="153"/>
      <c r="R10" s="153"/>
      <c r="S10" s="153"/>
      <c r="T10" s="153"/>
      <c r="U10" s="153"/>
      <c r="V10" s="154"/>
    </row>
    <row r="11" spans="1:22" ht="39.5" x14ac:dyDescent="0.35">
      <c r="A11" s="10"/>
      <c r="B11" s="18"/>
      <c r="C11" s="45" t="s">
        <v>30</v>
      </c>
      <c r="D11" s="45" t="s">
        <v>31</v>
      </c>
      <c r="E11" s="47" t="s">
        <v>12</v>
      </c>
      <c r="F11" s="48" t="s">
        <v>13</v>
      </c>
      <c r="G11" s="47" t="s">
        <v>14</v>
      </c>
      <c r="H11" s="48" t="s">
        <v>15</v>
      </c>
      <c r="I11" s="47" t="s">
        <v>16</v>
      </c>
      <c r="J11" s="45" t="s">
        <v>21</v>
      </c>
      <c r="K11" s="47" t="s">
        <v>22</v>
      </c>
      <c r="L11" s="48" t="s">
        <v>23</v>
      </c>
      <c r="M11" s="47" t="s">
        <v>32</v>
      </c>
      <c r="N11" s="48" t="s">
        <v>25</v>
      </c>
      <c r="O11" s="47" t="s">
        <v>26</v>
      </c>
      <c r="P11" s="45" t="s">
        <v>33</v>
      </c>
      <c r="Q11" s="47" t="s">
        <v>17</v>
      </c>
      <c r="R11" s="48" t="s">
        <v>18</v>
      </c>
      <c r="S11" s="47" t="s">
        <v>19</v>
      </c>
      <c r="T11" s="45" t="s">
        <v>20</v>
      </c>
      <c r="U11" s="46" t="s">
        <v>28</v>
      </c>
      <c r="V11" s="48" t="s">
        <v>29</v>
      </c>
    </row>
    <row r="12" spans="1:22" x14ac:dyDescent="0.35">
      <c r="A12" s="155" t="s">
        <v>1</v>
      </c>
      <c r="B12" s="43" t="s">
        <v>30</v>
      </c>
      <c r="C12" s="22">
        <v>524</v>
      </c>
      <c r="D12" s="23">
        <v>287</v>
      </c>
      <c r="E12" s="24">
        <v>176</v>
      </c>
      <c r="F12" s="23">
        <v>709</v>
      </c>
      <c r="G12" s="24">
        <v>14</v>
      </c>
      <c r="H12" s="23">
        <v>65</v>
      </c>
      <c r="I12" s="24">
        <v>95</v>
      </c>
      <c r="J12" s="23">
        <v>4</v>
      </c>
      <c r="K12" s="24">
        <v>5</v>
      </c>
      <c r="L12" s="23">
        <v>5</v>
      </c>
      <c r="M12" s="24">
        <v>5</v>
      </c>
      <c r="N12" s="23">
        <v>2</v>
      </c>
      <c r="O12" s="24">
        <v>5</v>
      </c>
      <c r="P12" s="23">
        <v>2</v>
      </c>
      <c r="Q12">
        <v>0</v>
      </c>
      <c r="R12" s="23">
        <v>1</v>
      </c>
      <c r="S12" s="24">
        <v>5</v>
      </c>
      <c r="T12" s="23">
        <v>25</v>
      </c>
      <c r="U12" s="25">
        <v>9</v>
      </c>
      <c r="V12" s="26">
        <v>1938</v>
      </c>
    </row>
    <row r="13" spans="1:22" x14ac:dyDescent="0.35">
      <c r="A13" s="155"/>
      <c r="B13" s="44" t="s">
        <v>31</v>
      </c>
      <c r="C13" s="27">
        <v>25</v>
      </c>
      <c r="D13" s="28">
        <v>276</v>
      </c>
      <c r="E13" s="29">
        <v>18</v>
      </c>
      <c r="F13" s="30">
        <v>78</v>
      </c>
      <c r="G13" s="29">
        <v>5</v>
      </c>
      <c r="H13" s="30">
        <v>17</v>
      </c>
      <c r="I13" s="29">
        <v>14</v>
      </c>
      <c r="J13" s="30">
        <v>3</v>
      </c>
      <c r="K13">
        <v>0</v>
      </c>
      <c r="L13" s="26">
        <v>0</v>
      </c>
      <c r="M13">
        <v>0</v>
      </c>
      <c r="N13" s="26">
        <v>0</v>
      </c>
      <c r="O13" s="29">
        <v>1</v>
      </c>
      <c r="P13" s="30">
        <v>1</v>
      </c>
      <c r="Q13">
        <v>0</v>
      </c>
      <c r="R13" s="30">
        <v>1</v>
      </c>
      <c r="S13" s="29">
        <v>1</v>
      </c>
      <c r="T13" s="30">
        <v>7</v>
      </c>
      <c r="U13">
        <v>0</v>
      </c>
      <c r="V13" s="26">
        <v>447</v>
      </c>
    </row>
    <row r="14" spans="1:22" x14ac:dyDescent="0.35">
      <c r="A14" s="155"/>
      <c r="B14" s="42" t="s">
        <v>12</v>
      </c>
      <c r="C14" s="27">
        <v>2</v>
      </c>
      <c r="D14" s="30">
        <v>5</v>
      </c>
      <c r="E14" s="22">
        <v>378</v>
      </c>
      <c r="F14" s="30">
        <v>26</v>
      </c>
      <c r="G14">
        <v>0</v>
      </c>
      <c r="H14" s="26">
        <v>0</v>
      </c>
      <c r="I14" s="29">
        <v>3</v>
      </c>
      <c r="J14" s="30">
        <v>1</v>
      </c>
      <c r="K14">
        <v>0</v>
      </c>
      <c r="L14" s="26">
        <v>0</v>
      </c>
      <c r="M14">
        <v>0</v>
      </c>
      <c r="N14" s="26">
        <v>0</v>
      </c>
      <c r="O14">
        <v>0</v>
      </c>
      <c r="P14" s="26">
        <v>0</v>
      </c>
      <c r="Q14">
        <v>0</v>
      </c>
      <c r="R14" s="26">
        <v>0</v>
      </c>
      <c r="S14">
        <v>0</v>
      </c>
      <c r="T14" s="26">
        <v>0</v>
      </c>
      <c r="U14">
        <v>0</v>
      </c>
      <c r="V14" s="26">
        <v>415</v>
      </c>
    </row>
    <row r="15" spans="1:22" x14ac:dyDescent="0.35">
      <c r="A15" s="155"/>
      <c r="B15" s="42" t="s">
        <v>13</v>
      </c>
      <c r="C15" s="27">
        <v>18</v>
      </c>
      <c r="D15" s="30">
        <v>7</v>
      </c>
      <c r="E15" s="29">
        <v>8</v>
      </c>
      <c r="F15" s="28">
        <v>931</v>
      </c>
      <c r="G15" s="29">
        <v>7</v>
      </c>
      <c r="H15" s="30">
        <v>26</v>
      </c>
      <c r="I15" s="29">
        <v>2</v>
      </c>
      <c r="J15" s="26">
        <v>0</v>
      </c>
      <c r="K15">
        <v>0</v>
      </c>
      <c r="L15" s="26">
        <v>0</v>
      </c>
      <c r="M15">
        <v>0</v>
      </c>
      <c r="N15" s="26">
        <v>0</v>
      </c>
      <c r="O15">
        <v>0</v>
      </c>
      <c r="P15" s="30">
        <v>2</v>
      </c>
      <c r="Q15">
        <v>0</v>
      </c>
      <c r="R15" s="26">
        <v>0</v>
      </c>
      <c r="S15" s="29">
        <v>6</v>
      </c>
      <c r="T15" s="30">
        <v>1</v>
      </c>
      <c r="U15">
        <v>0</v>
      </c>
      <c r="V15" s="26">
        <v>1008</v>
      </c>
    </row>
    <row r="16" spans="1:22" x14ac:dyDescent="0.35">
      <c r="A16" s="155"/>
      <c r="B16" s="42" t="s">
        <v>14</v>
      </c>
      <c r="C16" s="27">
        <v>2</v>
      </c>
      <c r="D16" s="30">
        <v>2</v>
      </c>
      <c r="E16" s="29">
        <v>1</v>
      </c>
      <c r="F16" s="30">
        <v>3</v>
      </c>
      <c r="G16" s="22">
        <v>20</v>
      </c>
      <c r="H16" s="30">
        <v>3</v>
      </c>
      <c r="I16">
        <v>0</v>
      </c>
      <c r="J16" s="26">
        <v>0</v>
      </c>
      <c r="K16">
        <v>0</v>
      </c>
      <c r="L16" s="26">
        <v>0</v>
      </c>
      <c r="M16">
        <v>0</v>
      </c>
      <c r="N16" s="26">
        <v>0</v>
      </c>
      <c r="O16">
        <v>0</v>
      </c>
      <c r="P16" s="26">
        <v>0</v>
      </c>
      <c r="Q16">
        <v>0</v>
      </c>
      <c r="R16" s="26">
        <v>0</v>
      </c>
      <c r="S16" s="29">
        <v>1</v>
      </c>
      <c r="T16" s="26">
        <v>0</v>
      </c>
      <c r="U16">
        <v>0</v>
      </c>
      <c r="V16" s="26">
        <v>32</v>
      </c>
    </row>
    <row r="17" spans="1:22" x14ac:dyDescent="0.35">
      <c r="A17" s="155"/>
      <c r="B17" s="42" t="s">
        <v>15</v>
      </c>
      <c r="C17" s="27">
        <v>1</v>
      </c>
      <c r="D17" s="30">
        <v>1</v>
      </c>
      <c r="E17">
        <v>0</v>
      </c>
      <c r="F17" s="30">
        <v>10</v>
      </c>
      <c r="G17" s="29">
        <v>1</v>
      </c>
      <c r="H17" s="28">
        <v>71</v>
      </c>
      <c r="I17">
        <v>0</v>
      </c>
      <c r="J17" s="26">
        <v>0</v>
      </c>
      <c r="K17">
        <v>0</v>
      </c>
      <c r="L17" s="26">
        <v>0</v>
      </c>
      <c r="M17">
        <v>0</v>
      </c>
      <c r="N17" s="26">
        <v>0</v>
      </c>
      <c r="O17">
        <v>0</v>
      </c>
      <c r="P17" s="26">
        <v>0</v>
      </c>
      <c r="Q17">
        <v>0</v>
      </c>
      <c r="R17" s="26">
        <v>0</v>
      </c>
      <c r="S17" s="29">
        <v>1</v>
      </c>
      <c r="T17" s="30">
        <v>1</v>
      </c>
      <c r="U17">
        <v>0</v>
      </c>
      <c r="V17" s="26">
        <v>86</v>
      </c>
    </row>
    <row r="18" spans="1:22" x14ac:dyDescent="0.35">
      <c r="A18" s="155"/>
      <c r="B18" s="42" t="s">
        <v>16</v>
      </c>
      <c r="C18">
        <v>0</v>
      </c>
      <c r="D18" s="30">
        <v>3</v>
      </c>
      <c r="E18" s="29">
        <v>1</v>
      </c>
      <c r="F18" s="30">
        <v>2</v>
      </c>
      <c r="G18" s="29">
        <v>1</v>
      </c>
      <c r="H18" s="26">
        <v>0</v>
      </c>
      <c r="I18" s="22">
        <v>121</v>
      </c>
      <c r="J18" s="30">
        <v>1</v>
      </c>
      <c r="K18">
        <v>0</v>
      </c>
      <c r="L18" s="26">
        <v>0</v>
      </c>
      <c r="M18">
        <v>0</v>
      </c>
      <c r="N18" s="26">
        <v>0</v>
      </c>
      <c r="O18">
        <v>0</v>
      </c>
      <c r="P18" s="26">
        <v>0</v>
      </c>
      <c r="Q18">
        <v>0</v>
      </c>
      <c r="R18" s="26">
        <v>0</v>
      </c>
      <c r="S18">
        <v>0</v>
      </c>
      <c r="T18" s="26">
        <v>0</v>
      </c>
      <c r="U18">
        <v>0</v>
      </c>
      <c r="V18" s="26">
        <v>129</v>
      </c>
    </row>
    <row r="19" spans="1:22" x14ac:dyDescent="0.35">
      <c r="A19" s="155"/>
      <c r="B19" s="44" t="s">
        <v>21</v>
      </c>
      <c r="C19">
        <v>0</v>
      </c>
      <c r="D19" s="30">
        <v>3</v>
      </c>
      <c r="E19">
        <v>0</v>
      </c>
      <c r="F19" s="30">
        <v>2</v>
      </c>
      <c r="G19">
        <v>0</v>
      </c>
      <c r="H19" s="26">
        <v>0</v>
      </c>
      <c r="I19" s="29">
        <v>1</v>
      </c>
      <c r="J19" s="28">
        <v>19</v>
      </c>
      <c r="K19">
        <v>0</v>
      </c>
      <c r="L19" s="26">
        <v>0</v>
      </c>
      <c r="M19">
        <v>0</v>
      </c>
      <c r="N19" s="26">
        <v>0</v>
      </c>
      <c r="O19">
        <v>0</v>
      </c>
      <c r="P19" s="26">
        <v>0</v>
      </c>
      <c r="Q19">
        <v>0</v>
      </c>
      <c r="R19" s="26">
        <v>0</v>
      </c>
      <c r="S19">
        <v>0</v>
      </c>
      <c r="T19" s="26">
        <v>1</v>
      </c>
      <c r="U19">
        <v>0</v>
      </c>
      <c r="V19" s="26">
        <v>26</v>
      </c>
    </row>
    <row r="20" spans="1:22" x14ac:dyDescent="0.35">
      <c r="A20" s="155"/>
      <c r="B20" s="42" t="s">
        <v>22</v>
      </c>
      <c r="C20">
        <v>0</v>
      </c>
      <c r="D20" s="30">
        <v>1</v>
      </c>
      <c r="E20">
        <v>0</v>
      </c>
      <c r="F20" s="30">
        <v>2</v>
      </c>
      <c r="G20">
        <v>0</v>
      </c>
      <c r="H20" s="26">
        <v>0</v>
      </c>
      <c r="I20">
        <v>0</v>
      </c>
      <c r="J20" s="26">
        <v>0</v>
      </c>
      <c r="K20" s="22">
        <v>64</v>
      </c>
      <c r="L20" s="26">
        <v>0</v>
      </c>
      <c r="M20">
        <v>0</v>
      </c>
      <c r="N20" s="26">
        <v>0</v>
      </c>
      <c r="O20">
        <v>0</v>
      </c>
      <c r="P20" s="26">
        <v>0</v>
      </c>
      <c r="Q20">
        <v>0</v>
      </c>
      <c r="R20" s="26">
        <v>0</v>
      </c>
      <c r="S20">
        <v>0</v>
      </c>
      <c r="T20" s="26">
        <v>0</v>
      </c>
      <c r="U20">
        <v>0</v>
      </c>
      <c r="V20" s="26">
        <v>67</v>
      </c>
    </row>
    <row r="21" spans="1:22" x14ac:dyDescent="0.35">
      <c r="A21" s="155"/>
      <c r="B21" s="42" t="s">
        <v>23</v>
      </c>
      <c r="C21">
        <v>0</v>
      </c>
      <c r="D21" s="26">
        <v>0</v>
      </c>
      <c r="E21" s="29">
        <v>1</v>
      </c>
      <c r="F21" s="26">
        <v>0</v>
      </c>
      <c r="G21">
        <v>0</v>
      </c>
      <c r="H21" s="26">
        <v>0</v>
      </c>
      <c r="I21">
        <v>0</v>
      </c>
      <c r="J21" s="26">
        <v>0</v>
      </c>
      <c r="K21">
        <v>0</v>
      </c>
      <c r="L21" s="28">
        <v>45</v>
      </c>
      <c r="M21">
        <v>0</v>
      </c>
      <c r="N21" s="26">
        <v>0</v>
      </c>
      <c r="O21">
        <v>0</v>
      </c>
      <c r="P21" s="26">
        <v>0</v>
      </c>
      <c r="Q21">
        <v>0</v>
      </c>
      <c r="R21" s="26">
        <v>0</v>
      </c>
      <c r="S21">
        <v>0</v>
      </c>
      <c r="T21" s="26">
        <v>0</v>
      </c>
      <c r="U21">
        <v>0</v>
      </c>
      <c r="V21" s="26">
        <v>46</v>
      </c>
    </row>
    <row r="22" spans="1:22" x14ac:dyDescent="0.35">
      <c r="A22" s="155"/>
      <c r="B22" s="42" t="s">
        <v>32</v>
      </c>
      <c r="C22">
        <v>0</v>
      </c>
      <c r="D22" s="30">
        <v>4</v>
      </c>
      <c r="E22" s="29">
        <v>1</v>
      </c>
      <c r="F22" s="26">
        <v>0</v>
      </c>
      <c r="G22">
        <v>0</v>
      </c>
      <c r="H22" s="26">
        <v>0</v>
      </c>
      <c r="I22">
        <v>0</v>
      </c>
      <c r="J22" s="26">
        <v>0</v>
      </c>
      <c r="K22">
        <v>0</v>
      </c>
      <c r="L22" s="26">
        <v>0</v>
      </c>
      <c r="M22" s="22">
        <v>128</v>
      </c>
      <c r="N22" s="26">
        <v>0</v>
      </c>
      <c r="O22">
        <v>0</v>
      </c>
      <c r="P22" s="26">
        <v>0</v>
      </c>
      <c r="Q22">
        <v>0</v>
      </c>
      <c r="R22" s="26">
        <v>0</v>
      </c>
      <c r="S22">
        <v>0</v>
      </c>
      <c r="T22" s="26">
        <v>0</v>
      </c>
      <c r="U22">
        <v>0</v>
      </c>
      <c r="V22" s="26">
        <v>133</v>
      </c>
    </row>
    <row r="23" spans="1:22" x14ac:dyDescent="0.35">
      <c r="A23" s="155"/>
      <c r="B23" s="42" t="s">
        <v>25</v>
      </c>
      <c r="C23">
        <v>0</v>
      </c>
      <c r="D23" s="26">
        <v>0</v>
      </c>
      <c r="E23">
        <v>0</v>
      </c>
      <c r="F23" s="26">
        <v>0</v>
      </c>
      <c r="G23">
        <v>0</v>
      </c>
      <c r="H23" s="26">
        <v>0</v>
      </c>
      <c r="I23">
        <v>0</v>
      </c>
      <c r="J23" s="26">
        <v>0</v>
      </c>
      <c r="K23">
        <v>0</v>
      </c>
      <c r="L23" s="26">
        <v>0</v>
      </c>
      <c r="M23">
        <v>0</v>
      </c>
      <c r="N23" s="28">
        <v>16</v>
      </c>
      <c r="O23">
        <v>0</v>
      </c>
      <c r="P23" s="26">
        <v>0</v>
      </c>
      <c r="Q23">
        <v>0</v>
      </c>
      <c r="R23" s="26">
        <v>0</v>
      </c>
      <c r="S23">
        <v>0</v>
      </c>
      <c r="T23" s="26">
        <v>0</v>
      </c>
      <c r="U23">
        <v>0</v>
      </c>
      <c r="V23" s="26">
        <v>16</v>
      </c>
    </row>
    <row r="24" spans="1:22" x14ac:dyDescent="0.35">
      <c r="A24" s="155"/>
      <c r="B24" s="42" t="s">
        <v>26</v>
      </c>
      <c r="C24">
        <v>0</v>
      </c>
      <c r="D24" s="26">
        <v>0</v>
      </c>
      <c r="E24" s="29">
        <v>1</v>
      </c>
      <c r="F24" s="30">
        <v>2</v>
      </c>
      <c r="G24">
        <v>0</v>
      </c>
      <c r="H24" s="26">
        <v>0</v>
      </c>
      <c r="I24">
        <v>0</v>
      </c>
      <c r="J24" s="26">
        <v>0</v>
      </c>
      <c r="K24">
        <v>0</v>
      </c>
      <c r="L24" s="26">
        <v>0</v>
      </c>
      <c r="M24">
        <v>0</v>
      </c>
      <c r="N24" s="26">
        <v>0</v>
      </c>
      <c r="O24" s="22">
        <v>13</v>
      </c>
      <c r="P24" s="26">
        <v>0</v>
      </c>
      <c r="Q24">
        <v>0</v>
      </c>
      <c r="R24" s="26">
        <v>0</v>
      </c>
      <c r="S24">
        <v>0</v>
      </c>
      <c r="T24" s="26">
        <v>0</v>
      </c>
      <c r="U24">
        <v>0</v>
      </c>
      <c r="V24" s="26">
        <v>16</v>
      </c>
    </row>
    <row r="25" spans="1:22" x14ac:dyDescent="0.35">
      <c r="A25" s="155"/>
      <c r="B25" s="44" t="s">
        <v>33</v>
      </c>
      <c r="C25" s="27">
        <v>2</v>
      </c>
      <c r="D25" s="30">
        <v>3</v>
      </c>
      <c r="E25" s="29">
        <v>4</v>
      </c>
      <c r="F25" s="26">
        <v>8</v>
      </c>
      <c r="G25">
        <v>0</v>
      </c>
      <c r="H25" s="30">
        <v>1</v>
      </c>
      <c r="I25" s="29">
        <v>1</v>
      </c>
      <c r="J25" s="26">
        <v>0</v>
      </c>
      <c r="K25">
        <v>0</v>
      </c>
      <c r="L25" s="26">
        <v>0</v>
      </c>
      <c r="M25">
        <v>0</v>
      </c>
      <c r="N25" s="26">
        <v>0</v>
      </c>
      <c r="O25">
        <v>0</v>
      </c>
      <c r="P25" s="28">
        <v>1</v>
      </c>
      <c r="Q25">
        <v>0</v>
      </c>
      <c r="R25" s="26">
        <v>0</v>
      </c>
      <c r="S25">
        <v>0</v>
      </c>
      <c r="T25" s="26">
        <v>0</v>
      </c>
      <c r="U25">
        <v>0</v>
      </c>
      <c r="V25" s="26">
        <v>20</v>
      </c>
    </row>
    <row r="26" spans="1:22" x14ac:dyDescent="0.35">
      <c r="A26" s="155"/>
      <c r="B26" s="42" t="s">
        <v>17</v>
      </c>
      <c r="C26">
        <v>0</v>
      </c>
      <c r="D26" s="26">
        <v>0</v>
      </c>
      <c r="E26">
        <v>0</v>
      </c>
      <c r="F26" s="26">
        <v>0</v>
      </c>
      <c r="G26">
        <v>0</v>
      </c>
      <c r="H26" s="26">
        <v>0</v>
      </c>
      <c r="I26">
        <v>0</v>
      </c>
      <c r="J26" s="26">
        <v>0</v>
      </c>
      <c r="K26">
        <v>0</v>
      </c>
      <c r="L26" s="26">
        <v>0</v>
      </c>
      <c r="M26">
        <v>0</v>
      </c>
      <c r="N26" s="26">
        <v>0</v>
      </c>
      <c r="O26">
        <v>0</v>
      </c>
      <c r="P26" s="26">
        <v>0</v>
      </c>
      <c r="Q26" s="22">
        <v>1</v>
      </c>
      <c r="R26" s="26">
        <v>0</v>
      </c>
      <c r="S26">
        <v>0</v>
      </c>
      <c r="T26" s="26">
        <v>0</v>
      </c>
      <c r="U26">
        <v>0</v>
      </c>
      <c r="V26" s="26">
        <v>1</v>
      </c>
    </row>
    <row r="27" spans="1:22" x14ac:dyDescent="0.35">
      <c r="A27" s="155"/>
      <c r="B27" s="42" t="s">
        <v>18</v>
      </c>
      <c r="C27" s="27">
        <v>1</v>
      </c>
      <c r="D27" s="26">
        <v>0</v>
      </c>
      <c r="E27">
        <v>0</v>
      </c>
      <c r="F27" s="26">
        <v>0</v>
      </c>
      <c r="G27">
        <v>0</v>
      </c>
      <c r="H27" s="30">
        <v>1</v>
      </c>
      <c r="I27">
        <v>0</v>
      </c>
      <c r="J27" s="26">
        <v>0</v>
      </c>
      <c r="K27">
        <v>0</v>
      </c>
      <c r="L27" s="26">
        <v>0</v>
      </c>
      <c r="M27">
        <v>0</v>
      </c>
      <c r="N27" s="26">
        <v>0</v>
      </c>
      <c r="O27">
        <v>0</v>
      </c>
      <c r="P27" s="26">
        <v>0</v>
      </c>
      <c r="Q27">
        <v>0</v>
      </c>
      <c r="R27" s="28">
        <v>3</v>
      </c>
      <c r="S27">
        <v>0</v>
      </c>
      <c r="T27" s="26">
        <v>0</v>
      </c>
      <c r="U27">
        <v>0</v>
      </c>
      <c r="V27" s="26">
        <v>5</v>
      </c>
    </row>
    <row r="28" spans="1:22" x14ac:dyDescent="0.35">
      <c r="A28" s="155"/>
      <c r="B28" s="42" t="s">
        <v>19</v>
      </c>
      <c r="C28">
        <v>0</v>
      </c>
      <c r="D28" s="26">
        <v>0</v>
      </c>
      <c r="E28">
        <v>0</v>
      </c>
      <c r="F28" s="30">
        <v>2</v>
      </c>
      <c r="G28">
        <v>0</v>
      </c>
      <c r="H28" s="26">
        <v>0</v>
      </c>
      <c r="I28">
        <v>0</v>
      </c>
      <c r="J28" s="26">
        <v>0</v>
      </c>
      <c r="K28">
        <v>0</v>
      </c>
      <c r="L28" s="26">
        <v>0</v>
      </c>
      <c r="M28">
        <v>0</v>
      </c>
      <c r="N28" s="26">
        <v>0</v>
      </c>
      <c r="O28">
        <v>0</v>
      </c>
      <c r="P28" s="26">
        <v>0</v>
      </c>
      <c r="Q28">
        <v>0</v>
      </c>
      <c r="R28" s="26">
        <v>0</v>
      </c>
      <c r="S28" s="22">
        <v>12</v>
      </c>
      <c r="T28" s="26">
        <v>0</v>
      </c>
      <c r="U28">
        <v>0</v>
      </c>
      <c r="V28" s="26">
        <v>14</v>
      </c>
    </row>
    <row r="29" spans="1:22" x14ac:dyDescent="0.35">
      <c r="A29" s="155"/>
      <c r="B29" s="44" t="s">
        <v>20</v>
      </c>
      <c r="C29" s="27">
        <v>9</v>
      </c>
      <c r="D29" s="30">
        <v>1</v>
      </c>
      <c r="E29" s="29">
        <v>8</v>
      </c>
      <c r="F29" s="30">
        <v>13</v>
      </c>
      <c r="G29" s="29">
        <v>1</v>
      </c>
      <c r="H29" s="30">
        <v>2</v>
      </c>
      <c r="I29" s="29">
        <v>1</v>
      </c>
      <c r="J29" s="26">
        <v>0</v>
      </c>
      <c r="K29">
        <v>0</v>
      </c>
      <c r="L29" s="26">
        <v>0</v>
      </c>
      <c r="M29">
        <v>0</v>
      </c>
      <c r="N29" s="26">
        <v>0</v>
      </c>
      <c r="O29">
        <v>0</v>
      </c>
      <c r="P29" s="26">
        <v>0</v>
      </c>
      <c r="Q29">
        <v>0</v>
      </c>
      <c r="R29" s="26">
        <v>0</v>
      </c>
      <c r="S29">
        <v>0</v>
      </c>
      <c r="T29" s="28">
        <v>29</v>
      </c>
      <c r="U29">
        <v>0</v>
      </c>
      <c r="V29" s="26">
        <v>64</v>
      </c>
    </row>
    <row r="30" spans="1:22" x14ac:dyDescent="0.35">
      <c r="A30" s="155"/>
      <c r="B30" s="44" t="s">
        <v>28</v>
      </c>
      <c r="C30">
        <v>0</v>
      </c>
      <c r="D30" s="26">
        <v>0</v>
      </c>
      <c r="E30" s="25">
        <v>1</v>
      </c>
      <c r="F30" s="31">
        <v>2</v>
      </c>
      <c r="G30">
        <v>0</v>
      </c>
      <c r="H30" s="26">
        <v>0</v>
      </c>
      <c r="I30">
        <v>0</v>
      </c>
      <c r="J30" s="26">
        <v>0</v>
      </c>
      <c r="K30">
        <v>0</v>
      </c>
      <c r="L30" s="26">
        <v>0</v>
      </c>
      <c r="M30">
        <v>0</v>
      </c>
      <c r="N30" s="26">
        <v>0</v>
      </c>
      <c r="O30">
        <v>0</v>
      </c>
      <c r="P30" s="26">
        <v>0</v>
      </c>
      <c r="Q30">
        <v>0</v>
      </c>
      <c r="R30" s="26">
        <v>0</v>
      </c>
      <c r="S30">
        <v>0</v>
      </c>
      <c r="T30" s="26">
        <v>0</v>
      </c>
      <c r="U30" s="22">
        <v>18</v>
      </c>
      <c r="V30" s="26">
        <v>21</v>
      </c>
    </row>
    <row r="31" spans="1:22" ht="15" thickBot="1" x14ac:dyDescent="0.4">
      <c r="A31" s="32"/>
      <c r="B31" s="33" t="s">
        <v>29</v>
      </c>
      <c r="C31" s="32">
        <v>584</v>
      </c>
      <c r="D31" s="33">
        <v>593</v>
      </c>
      <c r="E31" s="32">
        <v>598</v>
      </c>
      <c r="F31" s="33">
        <v>1790</v>
      </c>
      <c r="G31" s="32">
        <v>49</v>
      </c>
      <c r="H31" s="33">
        <v>186</v>
      </c>
      <c r="I31" s="32">
        <v>238</v>
      </c>
      <c r="J31" s="33">
        <v>28</v>
      </c>
      <c r="K31" s="32">
        <v>69</v>
      </c>
      <c r="L31" s="33">
        <v>50</v>
      </c>
      <c r="M31" s="32">
        <v>133</v>
      </c>
      <c r="N31" s="33">
        <v>18</v>
      </c>
      <c r="O31" s="32">
        <v>19</v>
      </c>
      <c r="P31" s="33">
        <v>6</v>
      </c>
      <c r="Q31" s="32">
        <v>1</v>
      </c>
      <c r="R31" s="33">
        <v>5</v>
      </c>
      <c r="S31" s="32">
        <v>26</v>
      </c>
      <c r="T31" s="33">
        <v>64</v>
      </c>
      <c r="U31" s="32">
        <v>27</v>
      </c>
      <c r="V31" s="33">
        <v>4484</v>
      </c>
    </row>
    <row r="32" spans="1:22" ht="15" thickTop="1" x14ac:dyDescent="0.35"/>
    <row r="33" spans="1:24" x14ac:dyDescent="0.35">
      <c r="B33" s="34" t="s">
        <v>34</v>
      </c>
      <c r="C33" s="22"/>
    </row>
    <row r="34" spans="1:24" x14ac:dyDescent="0.35">
      <c r="B34" s="34" t="s">
        <v>35</v>
      </c>
      <c r="C34" s="35"/>
    </row>
    <row r="35" spans="1:24" x14ac:dyDescent="0.35">
      <c r="B35" s="36" t="s">
        <v>36</v>
      </c>
      <c r="C35" s="37"/>
    </row>
    <row r="36" spans="1:24" x14ac:dyDescent="0.35">
      <c r="B36" s="36" t="s">
        <v>37</v>
      </c>
      <c r="C36" s="29"/>
    </row>
    <row r="37" spans="1:24" x14ac:dyDescent="0.35">
      <c r="B37" s="36" t="s">
        <v>113</v>
      </c>
      <c r="C37" s="38"/>
    </row>
    <row r="38" spans="1:24" x14ac:dyDescent="0.35">
      <c r="B38" s="36"/>
    </row>
    <row r="39" spans="1:24" x14ac:dyDescent="0.35">
      <c r="A39" s="128" t="s">
        <v>82</v>
      </c>
      <c r="B39" s="36"/>
      <c r="C39" s="152" t="s">
        <v>2</v>
      </c>
      <c r="D39" s="153"/>
      <c r="E39" s="153"/>
      <c r="F39" s="153"/>
      <c r="G39" s="153"/>
      <c r="H39" s="153"/>
      <c r="I39" s="153"/>
      <c r="J39" s="153"/>
      <c r="K39" s="153"/>
      <c r="L39" s="153"/>
      <c r="M39" s="153"/>
      <c r="N39" s="153"/>
      <c r="O39" s="153"/>
      <c r="P39" s="153"/>
      <c r="Q39" s="153"/>
      <c r="R39" s="153"/>
      <c r="S39" s="153"/>
      <c r="T39" s="153"/>
      <c r="U39" s="153"/>
      <c r="V39" s="154"/>
    </row>
    <row r="40" spans="1:24" ht="39.5" x14ac:dyDescent="0.35">
      <c r="C40" s="45" t="s">
        <v>30</v>
      </c>
      <c r="D40" s="46" t="s">
        <v>31</v>
      </c>
      <c r="E40" s="48" t="s">
        <v>12</v>
      </c>
      <c r="F40" s="47" t="s">
        <v>13</v>
      </c>
      <c r="G40" s="48" t="s">
        <v>14</v>
      </c>
      <c r="H40" s="47" t="s">
        <v>15</v>
      </c>
      <c r="I40" s="48" t="s">
        <v>16</v>
      </c>
      <c r="J40" s="46" t="s">
        <v>21</v>
      </c>
      <c r="K40" s="48" t="s">
        <v>22</v>
      </c>
      <c r="L40" s="47" t="s">
        <v>23</v>
      </c>
      <c r="M40" s="48" t="s">
        <v>32</v>
      </c>
      <c r="N40" s="122" t="s">
        <v>25</v>
      </c>
      <c r="O40" s="47" t="s">
        <v>26</v>
      </c>
      <c r="P40" s="45" t="s">
        <v>33</v>
      </c>
      <c r="Q40" s="47" t="s">
        <v>17</v>
      </c>
      <c r="R40" s="48" t="s">
        <v>18</v>
      </c>
      <c r="S40" s="72" t="s">
        <v>19</v>
      </c>
      <c r="T40" s="45" t="s">
        <v>20</v>
      </c>
      <c r="U40" s="121" t="s">
        <v>28</v>
      </c>
      <c r="V40" s="48" t="s">
        <v>29</v>
      </c>
    </row>
    <row r="41" spans="1:24" ht="15" customHeight="1" x14ac:dyDescent="0.35">
      <c r="A41" s="156" t="s">
        <v>1</v>
      </c>
      <c r="B41" s="125" t="s">
        <v>30</v>
      </c>
      <c r="C41" s="100">
        <f>C12/$V$31*100</f>
        <v>11.685994647636038</v>
      </c>
      <c r="D41" s="118">
        <f t="shared" ref="D41:R41" si="0">D12/$V$31*100</f>
        <v>6.4005352363960748</v>
      </c>
      <c r="E41" s="100">
        <f t="shared" si="0"/>
        <v>3.9250669045495097</v>
      </c>
      <c r="F41" s="118">
        <f t="shared" si="0"/>
        <v>15.811775200713649</v>
      </c>
      <c r="G41" s="100">
        <f t="shared" si="0"/>
        <v>0.31222123104371097</v>
      </c>
      <c r="H41" s="118">
        <f t="shared" si="0"/>
        <v>1.4495985727029437</v>
      </c>
      <c r="I41" s="100">
        <f t="shared" si="0"/>
        <v>2.1186440677966099</v>
      </c>
      <c r="J41" s="118">
        <f t="shared" si="0"/>
        <v>8.9206066012488858E-2</v>
      </c>
      <c r="K41" s="100">
        <f t="shared" si="0"/>
        <v>0.11150758251561106</v>
      </c>
      <c r="L41" s="118">
        <f t="shared" si="0"/>
        <v>0.11150758251561106</v>
      </c>
      <c r="M41" s="100">
        <f t="shared" si="0"/>
        <v>0.11150758251561106</v>
      </c>
      <c r="N41" s="118">
        <f t="shared" si="0"/>
        <v>4.4603033006244429E-2</v>
      </c>
      <c r="O41" s="115">
        <f t="shared" si="0"/>
        <v>0.11150758251561106</v>
      </c>
      <c r="P41" s="118">
        <f t="shared" si="0"/>
        <v>4.4603033006244429E-2</v>
      </c>
      <c r="Q41" s="115">
        <f t="shared" si="0"/>
        <v>0</v>
      </c>
      <c r="R41" s="118">
        <f t="shared" si="0"/>
        <v>2.2301516503122214E-2</v>
      </c>
      <c r="S41" s="115">
        <f>S12/$V$31*100</f>
        <v>0.11150758251561106</v>
      </c>
      <c r="T41" s="118">
        <f>T12/$V$31*100</f>
        <v>0.55753791257805529</v>
      </c>
      <c r="U41" s="115">
        <f>U12/$V$31*100</f>
        <v>0.20071364852809992</v>
      </c>
      <c r="V41" s="120">
        <f>V12/$V$31*100</f>
        <v>43.220338983050851</v>
      </c>
    </row>
    <row r="42" spans="1:24" x14ac:dyDescent="0.35">
      <c r="A42" s="157"/>
      <c r="B42" s="126" t="s">
        <v>31</v>
      </c>
      <c r="C42" s="100">
        <f t="shared" ref="C42:R60" si="1">C13/$V$31*100</f>
        <v>0.55753791257805529</v>
      </c>
      <c r="D42" s="118">
        <f t="shared" si="1"/>
        <v>6.1552185548617304</v>
      </c>
      <c r="E42" s="100">
        <f t="shared" si="1"/>
        <v>0.40142729705619984</v>
      </c>
      <c r="F42" s="118">
        <f t="shared" si="1"/>
        <v>1.7395182872435324</v>
      </c>
      <c r="G42" s="100">
        <f t="shared" si="1"/>
        <v>0.11150758251561106</v>
      </c>
      <c r="H42" s="118">
        <f t="shared" si="1"/>
        <v>0.37912578055307761</v>
      </c>
      <c r="I42" s="100">
        <f t="shared" si="1"/>
        <v>0.31222123104371097</v>
      </c>
      <c r="J42" s="118">
        <f t="shared" si="1"/>
        <v>6.6904549509366626E-2</v>
      </c>
      <c r="K42" s="100">
        <f t="shared" si="1"/>
        <v>0</v>
      </c>
      <c r="L42" s="118">
        <f t="shared" si="1"/>
        <v>0</v>
      </c>
      <c r="M42" s="100">
        <f t="shared" si="1"/>
        <v>0</v>
      </c>
      <c r="N42" s="118">
        <f t="shared" si="1"/>
        <v>0</v>
      </c>
      <c r="O42" s="100">
        <f t="shared" si="1"/>
        <v>2.2301516503122214E-2</v>
      </c>
      <c r="P42" s="118">
        <f t="shared" si="1"/>
        <v>2.2301516503122214E-2</v>
      </c>
      <c r="Q42" s="100">
        <f t="shared" si="1"/>
        <v>0</v>
      </c>
      <c r="R42" s="118">
        <f t="shared" si="1"/>
        <v>2.2301516503122214E-2</v>
      </c>
      <c r="S42" s="100">
        <f>S13/$V$31*100</f>
        <v>2.2301516503122214E-2</v>
      </c>
      <c r="T42" s="118">
        <f t="shared" ref="S42:V60" si="2">T13/$V$31*100</f>
        <v>0.15611061552185548</v>
      </c>
      <c r="U42" s="100">
        <f t="shared" si="2"/>
        <v>0</v>
      </c>
      <c r="V42" s="56">
        <f t="shared" si="2"/>
        <v>9.9687778768956292</v>
      </c>
    </row>
    <row r="43" spans="1:24" x14ac:dyDescent="0.35">
      <c r="A43" s="157"/>
      <c r="B43" s="127" t="s">
        <v>12</v>
      </c>
      <c r="C43" s="100">
        <f t="shared" si="1"/>
        <v>4.4603033006244429E-2</v>
      </c>
      <c r="D43" s="118">
        <f t="shared" si="1"/>
        <v>0.11150758251561106</v>
      </c>
      <c r="E43" s="100">
        <f t="shared" si="1"/>
        <v>8.4299732381801959</v>
      </c>
      <c r="F43" s="118">
        <f t="shared" si="1"/>
        <v>0.57983942908117747</v>
      </c>
      <c r="G43" s="100">
        <f t="shared" si="1"/>
        <v>0</v>
      </c>
      <c r="H43" s="118">
        <f t="shared" si="1"/>
        <v>0</v>
      </c>
      <c r="I43" s="100">
        <f t="shared" si="1"/>
        <v>6.6904549509366626E-2</v>
      </c>
      <c r="J43" s="118">
        <f t="shared" si="1"/>
        <v>2.2301516503122214E-2</v>
      </c>
      <c r="K43" s="100">
        <f t="shared" si="1"/>
        <v>0</v>
      </c>
      <c r="L43" s="118">
        <f t="shared" si="1"/>
        <v>0</v>
      </c>
      <c r="M43" s="100">
        <f t="shared" si="1"/>
        <v>0</v>
      </c>
      <c r="N43" s="118">
        <f t="shared" si="1"/>
        <v>0</v>
      </c>
      <c r="O43" s="100">
        <f t="shared" si="1"/>
        <v>0</v>
      </c>
      <c r="P43" s="118">
        <f t="shared" si="1"/>
        <v>0</v>
      </c>
      <c r="Q43" s="100">
        <f t="shared" si="1"/>
        <v>0</v>
      </c>
      <c r="R43" s="118">
        <f t="shared" si="1"/>
        <v>0</v>
      </c>
      <c r="S43" s="100">
        <f t="shared" si="2"/>
        <v>0</v>
      </c>
      <c r="T43" s="118">
        <f t="shared" si="2"/>
        <v>0</v>
      </c>
      <c r="U43" s="100">
        <f t="shared" si="2"/>
        <v>0</v>
      </c>
      <c r="V43" s="56">
        <f t="shared" si="2"/>
        <v>9.2551293487957178</v>
      </c>
    </row>
    <row r="44" spans="1:24" x14ac:dyDescent="0.35">
      <c r="A44" s="157"/>
      <c r="B44" s="127" t="s">
        <v>13</v>
      </c>
      <c r="C44" s="100">
        <f t="shared" si="1"/>
        <v>0.40142729705619984</v>
      </c>
      <c r="D44" s="118">
        <f t="shared" si="1"/>
        <v>0.15611061552185548</v>
      </c>
      <c r="E44" s="100">
        <f t="shared" si="1"/>
        <v>0.17841213202497772</v>
      </c>
      <c r="F44" s="118">
        <f t="shared" si="1"/>
        <v>20.762711864406779</v>
      </c>
      <c r="G44" s="100">
        <f t="shared" si="1"/>
        <v>0.15611061552185548</v>
      </c>
      <c r="H44" s="118">
        <f t="shared" si="1"/>
        <v>0.57983942908117747</v>
      </c>
      <c r="I44" s="100">
        <f t="shared" si="1"/>
        <v>4.4603033006244429E-2</v>
      </c>
      <c r="J44" s="118">
        <f t="shared" si="1"/>
        <v>0</v>
      </c>
      <c r="K44" s="100">
        <f t="shared" si="1"/>
        <v>0</v>
      </c>
      <c r="L44" s="118">
        <f t="shared" si="1"/>
        <v>0</v>
      </c>
      <c r="M44" s="100">
        <f t="shared" si="1"/>
        <v>0</v>
      </c>
      <c r="N44" s="118">
        <f t="shared" si="1"/>
        <v>0</v>
      </c>
      <c r="O44" s="100">
        <f t="shared" si="1"/>
        <v>0</v>
      </c>
      <c r="P44" s="118">
        <f t="shared" si="1"/>
        <v>4.4603033006244429E-2</v>
      </c>
      <c r="Q44" s="100">
        <f t="shared" si="1"/>
        <v>0</v>
      </c>
      <c r="R44" s="118">
        <f t="shared" si="1"/>
        <v>0</v>
      </c>
      <c r="S44" s="100">
        <f t="shared" si="2"/>
        <v>0.13380909901873325</v>
      </c>
      <c r="T44" s="118">
        <f t="shared" si="2"/>
        <v>2.2301516503122214E-2</v>
      </c>
      <c r="U44" s="100">
        <f t="shared" si="2"/>
        <v>0</v>
      </c>
      <c r="V44" s="56">
        <f t="shared" si="2"/>
        <v>22.479928635147189</v>
      </c>
      <c r="W44" s="142"/>
      <c r="X44" s="9"/>
    </row>
    <row r="45" spans="1:24" x14ac:dyDescent="0.35">
      <c r="A45" s="157"/>
      <c r="B45" s="127" t="s">
        <v>14</v>
      </c>
      <c r="C45" s="100">
        <f t="shared" si="1"/>
        <v>4.4603033006244429E-2</v>
      </c>
      <c r="D45" s="118">
        <f t="shared" si="1"/>
        <v>4.4603033006244429E-2</v>
      </c>
      <c r="E45" s="100">
        <f t="shared" si="1"/>
        <v>2.2301516503122214E-2</v>
      </c>
      <c r="F45" s="118">
        <f t="shared" si="1"/>
        <v>6.6904549509366626E-2</v>
      </c>
      <c r="G45" s="100">
        <f t="shared" si="1"/>
        <v>0.44603033006244425</v>
      </c>
      <c r="H45" s="118">
        <f t="shared" si="1"/>
        <v>6.6904549509366626E-2</v>
      </c>
      <c r="I45" s="100">
        <f t="shared" si="1"/>
        <v>0</v>
      </c>
      <c r="J45" s="118">
        <f t="shared" si="1"/>
        <v>0</v>
      </c>
      <c r="K45" s="100">
        <f t="shared" si="1"/>
        <v>0</v>
      </c>
      <c r="L45" s="118">
        <f t="shared" si="1"/>
        <v>0</v>
      </c>
      <c r="M45" s="100">
        <f t="shared" si="1"/>
        <v>0</v>
      </c>
      <c r="N45" s="118">
        <f t="shared" si="1"/>
        <v>0</v>
      </c>
      <c r="O45" s="100">
        <f t="shared" si="1"/>
        <v>0</v>
      </c>
      <c r="P45" s="118">
        <f t="shared" si="1"/>
        <v>0</v>
      </c>
      <c r="Q45" s="100">
        <f t="shared" si="1"/>
        <v>0</v>
      </c>
      <c r="R45" s="118">
        <f t="shared" si="1"/>
        <v>0</v>
      </c>
      <c r="S45" s="100">
        <f t="shared" si="2"/>
        <v>2.2301516503122214E-2</v>
      </c>
      <c r="T45" s="118">
        <f t="shared" si="2"/>
        <v>0</v>
      </c>
      <c r="U45" s="100">
        <f t="shared" si="2"/>
        <v>0</v>
      </c>
      <c r="V45" s="56">
        <f t="shared" si="2"/>
        <v>0.71364852809991086</v>
      </c>
    </row>
    <row r="46" spans="1:24" x14ac:dyDescent="0.35">
      <c r="A46" s="157"/>
      <c r="B46" s="127" t="s">
        <v>15</v>
      </c>
      <c r="C46" s="100">
        <f t="shared" si="1"/>
        <v>2.2301516503122214E-2</v>
      </c>
      <c r="D46" s="118">
        <f t="shared" si="1"/>
        <v>2.2301516503122214E-2</v>
      </c>
      <c r="E46" s="100">
        <f t="shared" si="1"/>
        <v>0</v>
      </c>
      <c r="F46" s="118">
        <f t="shared" si="1"/>
        <v>0.22301516503122212</v>
      </c>
      <c r="G46" s="100">
        <f t="shared" si="1"/>
        <v>2.2301516503122214E-2</v>
      </c>
      <c r="H46" s="118">
        <f t="shared" si="1"/>
        <v>1.5834076717216772</v>
      </c>
      <c r="I46" s="100">
        <f t="shared" si="1"/>
        <v>0</v>
      </c>
      <c r="J46" s="118">
        <f t="shared" si="1"/>
        <v>0</v>
      </c>
      <c r="K46" s="100">
        <f t="shared" si="1"/>
        <v>0</v>
      </c>
      <c r="L46" s="118">
        <f t="shared" si="1"/>
        <v>0</v>
      </c>
      <c r="M46" s="100">
        <f t="shared" si="1"/>
        <v>0</v>
      </c>
      <c r="N46" s="118">
        <f t="shared" si="1"/>
        <v>0</v>
      </c>
      <c r="O46" s="100">
        <f t="shared" si="1"/>
        <v>0</v>
      </c>
      <c r="P46" s="118">
        <f t="shared" si="1"/>
        <v>0</v>
      </c>
      <c r="Q46" s="100">
        <f t="shared" si="1"/>
        <v>0</v>
      </c>
      <c r="R46" s="118">
        <f t="shared" si="1"/>
        <v>0</v>
      </c>
      <c r="S46" s="100">
        <f t="shared" si="2"/>
        <v>2.2301516503122214E-2</v>
      </c>
      <c r="T46" s="118">
        <f t="shared" si="2"/>
        <v>2.2301516503122214E-2</v>
      </c>
      <c r="U46" s="100">
        <f t="shared" si="2"/>
        <v>0</v>
      </c>
      <c r="V46" s="56">
        <f t="shared" si="2"/>
        <v>1.9179304192685103</v>
      </c>
    </row>
    <row r="47" spans="1:24" x14ac:dyDescent="0.35">
      <c r="A47" s="157"/>
      <c r="B47" s="127" t="s">
        <v>16</v>
      </c>
      <c r="C47" s="100">
        <f t="shared" si="1"/>
        <v>0</v>
      </c>
      <c r="D47" s="118">
        <f t="shared" si="1"/>
        <v>6.6904549509366626E-2</v>
      </c>
      <c r="E47" s="100">
        <f t="shared" si="1"/>
        <v>2.2301516503122214E-2</v>
      </c>
      <c r="F47" s="118">
        <f t="shared" si="1"/>
        <v>4.4603033006244429E-2</v>
      </c>
      <c r="G47" s="100">
        <f t="shared" si="1"/>
        <v>2.2301516503122214E-2</v>
      </c>
      <c r="H47" s="118">
        <f t="shared" si="1"/>
        <v>0</v>
      </c>
      <c r="I47" s="100">
        <f t="shared" si="1"/>
        <v>2.6984834968777878</v>
      </c>
      <c r="J47" s="118">
        <f t="shared" si="1"/>
        <v>2.2301516503122214E-2</v>
      </c>
      <c r="K47" s="100">
        <f t="shared" si="1"/>
        <v>0</v>
      </c>
      <c r="L47" s="118">
        <f t="shared" si="1"/>
        <v>0</v>
      </c>
      <c r="M47" s="100">
        <f t="shared" si="1"/>
        <v>0</v>
      </c>
      <c r="N47" s="118">
        <f t="shared" si="1"/>
        <v>0</v>
      </c>
      <c r="O47" s="100">
        <f t="shared" si="1"/>
        <v>0</v>
      </c>
      <c r="P47" s="118">
        <f t="shared" si="1"/>
        <v>0</v>
      </c>
      <c r="Q47" s="100">
        <f t="shared" si="1"/>
        <v>0</v>
      </c>
      <c r="R47" s="118">
        <f t="shared" si="1"/>
        <v>0</v>
      </c>
      <c r="S47" s="100">
        <f t="shared" si="2"/>
        <v>0</v>
      </c>
      <c r="T47" s="118">
        <f t="shared" si="2"/>
        <v>0</v>
      </c>
      <c r="U47" s="100">
        <f t="shared" si="2"/>
        <v>0</v>
      </c>
      <c r="V47" s="56">
        <f t="shared" si="2"/>
        <v>2.8768956289027656</v>
      </c>
    </row>
    <row r="48" spans="1:24" x14ac:dyDescent="0.35">
      <c r="A48" s="157"/>
      <c r="B48" s="126" t="s">
        <v>21</v>
      </c>
      <c r="C48" s="100">
        <f t="shared" si="1"/>
        <v>0</v>
      </c>
      <c r="D48" s="118">
        <f t="shared" si="1"/>
        <v>6.6904549509366626E-2</v>
      </c>
      <c r="E48" s="100">
        <f t="shared" si="1"/>
        <v>0</v>
      </c>
      <c r="F48" s="118">
        <f t="shared" si="1"/>
        <v>4.4603033006244429E-2</v>
      </c>
      <c r="G48" s="100">
        <f t="shared" si="1"/>
        <v>0</v>
      </c>
      <c r="H48" s="118">
        <f t="shared" si="1"/>
        <v>0</v>
      </c>
      <c r="I48" s="100">
        <f t="shared" si="1"/>
        <v>2.2301516503122214E-2</v>
      </c>
      <c r="J48" s="118">
        <f t="shared" si="1"/>
        <v>0.42372881355932202</v>
      </c>
      <c r="K48" s="100">
        <f t="shared" si="1"/>
        <v>0</v>
      </c>
      <c r="L48" s="118">
        <f t="shared" si="1"/>
        <v>0</v>
      </c>
      <c r="M48" s="100">
        <f t="shared" si="1"/>
        <v>0</v>
      </c>
      <c r="N48" s="118">
        <f t="shared" si="1"/>
        <v>0</v>
      </c>
      <c r="O48" s="100">
        <f t="shared" si="1"/>
        <v>0</v>
      </c>
      <c r="P48" s="118">
        <f t="shared" si="1"/>
        <v>0</v>
      </c>
      <c r="Q48" s="100">
        <f t="shared" si="1"/>
        <v>0</v>
      </c>
      <c r="R48" s="118">
        <f t="shared" si="1"/>
        <v>0</v>
      </c>
      <c r="S48" s="100">
        <f t="shared" si="2"/>
        <v>0</v>
      </c>
      <c r="T48" s="118">
        <f t="shared" si="2"/>
        <v>2.2301516503122214E-2</v>
      </c>
      <c r="U48" s="100">
        <f t="shared" si="2"/>
        <v>0</v>
      </c>
      <c r="V48" s="56">
        <f t="shared" si="2"/>
        <v>0.57983942908117747</v>
      </c>
    </row>
    <row r="49" spans="1:22" x14ac:dyDescent="0.35">
      <c r="A49" s="157"/>
      <c r="B49" s="127" t="s">
        <v>22</v>
      </c>
      <c r="C49" s="100">
        <f t="shared" si="1"/>
        <v>0</v>
      </c>
      <c r="D49" s="118">
        <f t="shared" si="1"/>
        <v>2.2301516503122214E-2</v>
      </c>
      <c r="E49" s="100">
        <f t="shared" si="1"/>
        <v>0</v>
      </c>
      <c r="F49" s="118">
        <f t="shared" si="1"/>
        <v>4.4603033006244429E-2</v>
      </c>
      <c r="G49" s="100">
        <f t="shared" si="1"/>
        <v>0</v>
      </c>
      <c r="H49" s="118">
        <f t="shared" si="1"/>
        <v>0</v>
      </c>
      <c r="I49" s="100">
        <f t="shared" si="1"/>
        <v>0</v>
      </c>
      <c r="J49" s="118">
        <f t="shared" si="1"/>
        <v>0</v>
      </c>
      <c r="K49" s="100">
        <f t="shared" si="1"/>
        <v>1.4272970561998217</v>
      </c>
      <c r="L49" s="118">
        <f t="shared" si="1"/>
        <v>0</v>
      </c>
      <c r="M49" s="100">
        <f t="shared" si="1"/>
        <v>0</v>
      </c>
      <c r="N49" s="118">
        <f t="shared" si="1"/>
        <v>0</v>
      </c>
      <c r="O49" s="100">
        <f t="shared" si="1"/>
        <v>0</v>
      </c>
      <c r="P49" s="118">
        <f t="shared" si="1"/>
        <v>0</v>
      </c>
      <c r="Q49" s="100">
        <f t="shared" si="1"/>
        <v>0</v>
      </c>
      <c r="R49" s="118">
        <f t="shared" si="1"/>
        <v>0</v>
      </c>
      <c r="S49" s="100">
        <f t="shared" si="2"/>
        <v>0</v>
      </c>
      <c r="T49" s="118">
        <f t="shared" si="2"/>
        <v>0</v>
      </c>
      <c r="U49" s="100">
        <f t="shared" si="2"/>
        <v>0</v>
      </c>
      <c r="V49" s="56">
        <f t="shared" si="2"/>
        <v>1.4942016057091883</v>
      </c>
    </row>
    <row r="50" spans="1:22" x14ac:dyDescent="0.35">
      <c r="A50" s="157"/>
      <c r="B50" s="127" t="s">
        <v>23</v>
      </c>
      <c r="C50" s="100">
        <f t="shared" si="1"/>
        <v>0</v>
      </c>
      <c r="D50" s="118">
        <f t="shared" si="1"/>
        <v>0</v>
      </c>
      <c r="E50" s="100">
        <f t="shared" si="1"/>
        <v>2.2301516503122214E-2</v>
      </c>
      <c r="F50" s="118">
        <f t="shared" si="1"/>
        <v>0</v>
      </c>
      <c r="G50" s="100">
        <f t="shared" si="1"/>
        <v>0</v>
      </c>
      <c r="H50" s="118">
        <f t="shared" si="1"/>
        <v>0</v>
      </c>
      <c r="I50" s="100">
        <f t="shared" si="1"/>
        <v>0</v>
      </c>
      <c r="J50" s="118">
        <f t="shared" si="1"/>
        <v>0</v>
      </c>
      <c r="K50" s="100">
        <f t="shared" si="1"/>
        <v>0</v>
      </c>
      <c r="L50" s="118">
        <f t="shared" si="1"/>
        <v>1.0035682426404995</v>
      </c>
      <c r="M50" s="100">
        <f t="shared" si="1"/>
        <v>0</v>
      </c>
      <c r="N50" s="118">
        <f t="shared" si="1"/>
        <v>0</v>
      </c>
      <c r="O50" s="100">
        <f t="shared" si="1"/>
        <v>0</v>
      </c>
      <c r="P50" s="118">
        <f t="shared" si="1"/>
        <v>0</v>
      </c>
      <c r="Q50" s="100">
        <f t="shared" si="1"/>
        <v>0</v>
      </c>
      <c r="R50" s="118">
        <f t="shared" si="1"/>
        <v>0</v>
      </c>
      <c r="S50" s="100">
        <f t="shared" si="2"/>
        <v>0</v>
      </c>
      <c r="T50" s="118">
        <f t="shared" si="2"/>
        <v>0</v>
      </c>
      <c r="U50" s="100">
        <f t="shared" si="2"/>
        <v>0</v>
      </c>
      <c r="V50" s="56">
        <f t="shared" si="2"/>
        <v>1.0258697591436219</v>
      </c>
    </row>
    <row r="51" spans="1:22" x14ac:dyDescent="0.35">
      <c r="A51" s="157"/>
      <c r="B51" s="127" t="s">
        <v>32</v>
      </c>
      <c r="C51" s="100">
        <f t="shared" si="1"/>
        <v>0</v>
      </c>
      <c r="D51" s="118">
        <f t="shared" si="1"/>
        <v>8.9206066012488858E-2</v>
      </c>
      <c r="E51" s="100">
        <f t="shared" si="1"/>
        <v>2.2301516503122214E-2</v>
      </c>
      <c r="F51" s="118">
        <f t="shared" si="1"/>
        <v>0</v>
      </c>
      <c r="G51" s="100">
        <f t="shared" si="1"/>
        <v>0</v>
      </c>
      <c r="H51" s="118">
        <f t="shared" si="1"/>
        <v>0</v>
      </c>
      <c r="I51" s="100">
        <f t="shared" si="1"/>
        <v>0</v>
      </c>
      <c r="J51" s="118">
        <f t="shared" si="1"/>
        <v>0</v>
      </c>
      <c r="K51" s="100">
        <f t="shared" si="1"/>
        <v>0</v>
      </c>
      <c r="L51" s="118">
        <f t="shared" si="1"/>
        <v>0</v>
      </c>
      <c r="M51" s="100">
        <f t="shared" si="1"/>
        <v>2.8545941123996434</v>
      </c>
      <c r="N51" s="118">
        <f t="shared" si="1"/>
        <v>0</v>
      </c>
      <c r="O51" s="100">
        <f t="shared" si="1"/>
        <v>0</v>
      </c>
      <c r="P51" s="118">
        <f t="shared" si="1"/>
        <v>0</v>
      </c>
      <c r="Q51" s="100">
        <f t="shared" si="1"/>
        <v>0</v>
      </c>
      <c r="R51" s="118">
        <f t="shared" si="1"/>
        <v>0</v>
      </c>
      <c r="S51" s="100">
        <f t="shared" si="2"/>
        <v>0</v>
      </c>
      <c r="T51" s="118">
        <f t="shared" si="2"/>
        <v>0</v>
      </c>
      <c r="U51" s="100">
        <f t="shared" si="2"/>
        <v>0</v>
      </c>
      <c r="V51" s="56">
        <f t="shared" si="2"/>
        <v>2.9661016949152543</v>
      </c>
    </row>
    <row r="52" spans="1:22" x14ac:dyDescent="0.35">
      <c r="A52" s="157"/>
      <c r="B52" s="127" t="s">
        <v>25</v>
      </c>
      <c r="C52" s="100">
        <f t="shared" si="1"/>
        <v>0</v>
      </c>
      <c r="D52" s="118">
        <f t="shared" si="1"/>
        <v>0</v>
      </c>
      <c r="E52" s="100">
        <f t="shared" si="1"/>
        <v>0</v>
      </c>
      <c r="F52" s="118">
        <f t="shared" si="1"/>
        <v>0</v>
      </c>
      <c r="G52" s="100">
        <f t="shared" si="1"/>
        <v>0</v>
      </c>
      <c r="H52" s="118">
        <f t="shared" si="1"/>
        <v>0</v>
      </c>
      <c r="I52" s="100">
        <f t="shared" si="1"/>
        <v>0</v>
      </c>
      <c r="J52" s="118">
        <f t="shared" si="1"/>
        <v>0</v>
      </c>
      <c r="K52" s="100">
        <f t="shared" si="1"/>
        <v>0</v>
      </c>
      <c r="L52" s="118">
        <f t="shared" si="1"/>
        <v>0</v>
      </c>
      <c r="M52" s="100">
        <f t="shared" si="1"/>
        <v>0</v>
      </c>
      <c r="N52" s="118">
        <f t="shared" si="1"/>
        <v>0.35682426404995543</v>
      </c>
      <c r="O52" s="100">
        <f t="shared" si="1"/>
        <v>0</v>
      </c>
      <c r="P52" s="118">
        <f t="shared" si="1"/>
        <v>0</v>
      </c>
      <c r="Q52" s="100">
        <f t="shared" si="1"/>
        <v>0</v>
      </c>
      <c r="R52" s="118">
        <f t="shared" si="1"/>
        <v>0</v>
      </c>
      <c r="S52" s="100">
        <f t="shared" si="2"/>
        <v>0</v>
      </c>
      <c r="T52" s="118">
        <f t="shared" si="2"/>
        <v>0</v>
      </c>
      <c r="U52" s="100">
        <f t="shared" si="2"/>
        <v>0</v>
      </c>
      <c r="V52" s="56">
        <f t="shared" si="2"/>
        <v>0.35682426404995543</v>
      </c>
    </row>
    <row r="53" spans="1:22" x14ac:dyDescent="0.35">
      <c r="A53" s="157"/>
      <c r="B53" s="127" t="s">
        <v>26</v>
      </c>
      <c r="C53" s="100">
        <f t="shared" si="1"/>
        <v>0</v>
      </c>
      <c r="D53" s="118">
        <f t="shared" si="1"/>
        <v>0</v>
      </c>
      <c r="E53" s="100">
        <f t="shared" si="1"/>
        <v>2.2301516503122214E-2</v>
      </c>
      <c r="F53" s="118">
        <f t="shared" si="1"/>
        <v>4.4603033006244429E-2</v>
      </c>
      <c r="G53" s="100">
        <f t="shared" si="1"/>
        <v>0</v>
      </c>
      <c r="H53" s="118">
        <f t="shared" si="1"/>
        <v>0</v>
      </c>
      <c r="I53" s="100">
        <f t="shared" si="1"/>
        <v>0</v>
      </c>
      <c r="J53" s="118">
        <f t="shared" si="1"/>
        <v>0</v>
      </c>
      <c r="K53" s="100">
        <f t="shared" si="1"/>
        <v>0</v>
      </c>
      <c r="L53" s="118">
        <f t="shared" si="1"/>
        <v>0</v>
      </c>
      <c r="M53" s="100">
        <f t="shared" si="1"/>
        <v>0</v>
      </c>
      <c r="N53" s="118">
        <f t="shared" si="1"/>
        <v>0</v>
      </c>
      <c r="O53" s="100">
        <f t="shared" si="1"/>
        <v>0.28991971454058874</v>
      </c>
      <c r="P53" s="118">
        <f t="shared" si="1"/>
        <v>0</v>
      </c>
      <c r="Q53" s="100">
        <f t="shared" si="1"/>
        <v>0</v>
      </c>
      <c r="R53" s="118">
        <f t="shared" si="1"/>
        <v>0</v>
      </c>
      <c r="S53" s="100">
        <f t="shared" si="2"/>
        <v>0</v>
      </c>
      <c r="T53" s="118">
        <f t="shared" si="2"/>
        <v>0</v>
      </c>
      <c r="U53" s="100">
        <f t="shared" si="2"/>
        <v>0</v>
      </c>
      <c r="V53" s="56">
        <f t="shared" si="2"/>
        <v>0.35682426404995543</v>
      </c>
    </row>
    <row r="54" spans="1:22" x14ac:dyDescent="0.35">
      <c r="A54" s="157"/>
      <c r="B54" s="126" t="s">
        <v>33</v>
      </c>
      <c r="C54" s="100">
        <f t="shared" si="1"/>
        <v>4.4603033006244429E-2</v>
      </c>
      <c r="D54" s="118">
        <f t="shared" si="1"/>
        <v>6.6904549509366626E-2</v>
      </c>
      <c r="E54" s="100">
        <f t="shared" si="1"/>
        <v>8.9206066012488858E-2</v>
      </c>
      <c r="F54" s="118">
        <f t="shared" si="1"/>
        <v>0.17841213202497772</v>
      </c>
      <c r="G54" s="100">
        <f t="shared" si="1"/>
        <v>0</v>
      </c>
      <c r="H54" s="118">
        <f t="shared" si="1"/>
        <v>2.2301516503122214E-2</v>
      </c>
      <c r="I54" s="100">
        <f t="shared" si="1"/>
        <v>2.2301516503122214E-2</v>
      </c>
      <c r="J54" s="118">
        <f t="shared" si="1"/>
        <v>0</v>
      </c>
      <c r="K54" s="100">
        <f t="shared" si="1"/>
        <v>0</v>
      </c>
      <c r="L54" s="118">
        <f t="shared" si="1"/>
        <v>0</v>
      </c>
      <c r="M54" s="100">
        <f t="shared" si="1"/>
        <v>0</v>
      </c>
      <c r="N54" s="118">
        <f t="shared" si="1"/>
        <v>0</v>
      </c>
      <c r="O54" s="100">
        <f t="shared" si="1"/>
        <v>0</v>
      </c>
      <c r="P54" s="118">
        <f t="shared" si="1"/>
        <v>2.2301516503122214E-2</v>
      </c>
      <c r="Q54" s="100">
        <f t="shared" si="1"/>
        <v>0</v>
      </c>
      <c r="R54" s="118">
        <f t="shared" si="1"/>
        <v>0</v>
      </c>
      <c r="S54" s="100">
        <f t="shared" si="2"/>
        <v>0</v>
      </c>
      <c r="T54" s="118">
        <f t="shared" si="2"/>
        <v>0</v>
      </c>
      <c r="U54" s="100">
        <f t="shared" si="2"/>
        <v>0</v>
      </c>
      <c r="V54" s="56">
        <f t="shared" si="2"/>
        <v>0.44603033006244425</v>
      </c>
    </row>
    <row r="55" spans="1:22" x14ac:dyDescent="0.35">
      <c r="A55" s="157"/>
      <c r="B55" s="127" t="s">
        <v>17</v>
      </c>
      <c r="C55" s="100">
        <f t="shared" si="1"/>
        <v>0</v>
      </c>
      <c r="D55" s="118">
        <f t="shared" si="1"/>
        <v>0</v>
      </c>
      <c r="E55" s="100">
        <f t="shared" si="1"/>
        <v>0</v>
      </c>
      <c r="F55" s="118">
        <f t="shared" si="1"/>
        <v>0</v>
      </c>
      <c r="G55" s="100">
        <f t="shared" si="1"/>
        <v>0</v>
      </c>
      <c r="H55" s="118">
        <f t="shared" si="1"/>
        <v>0</v>
      </c>
      <c r="I55" s="100">
        <f t="shared" si="1"/>
        <v>0</v>
      </c>
      <c r="J55" s="118">
        <f t="shared" si="1"/>
        <v>0</v>
      </c>
      <c r="K55" s="100">
        <f t="shared" si="1"/>
        <v>0</v>
      </c>
      <c r="L55" s="118">
        <f t="shared" si="1"/>
        <v>0</v>
      </c>
      <c r="M55" s="100">
        <f t="shared" si="1"/>
        <v>0</v>
      </c>
      <c r="N55" s="118">
        <f t="shared" si="1"/>
        <v>0</v>
      </c>
      <c r="O55" s="100">
        <f t="shared" si="1"/>
        <v>0</v>
      </c>
      <c r="P55" s="118">
        <f t="shared" si="1"/>
        <v>0</v>
      </c>
      <c r="Q55" s="100">
        <f t="shared" si="1"/>
        <v>2.2301516503122214E-2</v>
      </c>
      <c r="R55" s="118">
        <f t="shared" si="1"/>
        <v>0</v>
      </c>
      <c r="S55" s="100">
        <f t="shared" si="2"/>
        <v>0</v>
      </c>
      <c r="T55" s="118">
        <f t="shared" si="2"/>
        <v>0</v>
      </c>
      <c r="U55" s="100">
        <f t="shared" si="2"/>
        <v>0</v>
      </c>
      <c r="V55" s="56">
        <f t="shared" si="2"/>
        <v>2.2301516503122214E-2</v>
      </c>
    </row>
    <row r="56" spans="1:22" x14ac:dyDescent="0.35">
      <c r="A56" s="157"/>
      <c r="B56" s="127" t="s">
        <v>18</v>
      </c>
      <c r="C56" s="100">
        <f t="shared" si="1"/>
        <v>2.2301516503122214E-2</v>
      </c>
      <c r="D56" s="118">
        <f t="shared" si="1"/>
        <v>0</v>
      </c>
      <c r="E56" s="100">
        <f t="shared" si="1"/>
        <v>0</v>
      </c>
      <c r="F56" s="118">
        <f t="shared" si="1"/>
        <v>0</v>
      </c>
      <c r="G56" s="100">
        <f t="shared" si="1"/>
        <v>0</v>
      </c>
      <c r="H56" s="118">
        <f t="shared" si="1"/>
        <v>2.2301516503122214E-2</v>
      </c>
      <c r="I56" s="100">
        <f t="shared" si="1"/>
        <v>0</v>
      </c>
      <c r="J56" s="118">
        <f t="shared" si="1"/>
        <v>0</v>
      </c>
      <c r="K56" s="100">
        <f t="shared" si="1"/>
        <v>0</v>
      </c>
      <c r="L56" s="118">
        <f t="shared" si="1"/>
        <v>0</v>
      </c>
      <c r="M56" s="100">
        <f t="shared" si="1"/>
        <v>0</v>
      </c>
      <c r="N56" s="118">
        <f t="shared" si="1"/>
        <v>0</v>
      </c>
      <c r="O56" s="100">
        <f t="shared" si="1"/>
        <v>0</v>
      </c>
      <c r="P56" s="118">
        <f t="shared" si="1"/>
        <v>0</v>
      </c>
      <c r="Q56" s="100">
        <f t="shared" si="1"/>
        <v>0</v>
      </c>
      <c r="R56" s="118">
        <f t="shared" si="1"/>
        <v>6.6904549509366626E-2</v>
      </c>
      <c r="S56" s="100">
        <f t="shared" si="2"/>
        <v>0</v>
      </c>
      <c r="T56" s="118">
        <f t="shared" si="2"/>
        <v>0</v>
      </c>
      <c r="U56" s="100">
        <f t="shared" si="2"/>
        <v>0</v>
      </c>
      <c r="V56" s="56">
        <f t="shared" si="2"/>
        <v>0.11150758251561106</v>
      </c>
    </row>
    <row r="57" spans="1:22" x14ac:dyDescent="0.35">
      <c r="A57" s="157"/>
      <c r="B57" s="127" t="s">
        <v>19</v>
      </c>
      <c r="C57" s="100">
        <f t="shared" si="1"/>
        <v>0</v>
      </c>
      <c r="D57" s="118">
        <f t="shared" si="1"/>
        <v>0</v>
      </c>
      <c r="E57" s="100">
        <f t="shared" si="1"/>
        <v>0</v>
      </c>
      <c r="F57" s="118">
        <f t="shared" si="1"/>
        <v>4.4603033006244429E-2</v>
      </c>
      <c r="G57" s="100">
        <f t="shared" si="1"/>
        <v>0</v>
      </c>
      <c r="H57" s="118">
        <f t="shared" si="1"/>
        <v>0</v>
      </c>
      <c r="I57" s="100">
        <f t="shared" si="1"/>
        <v>0</v>
      </c>
      <c r="J57" s="118">
        <f t="shared" si="1"/>
        <v>0</v>
      </c>
      <c r="K57" s="100">
        <f t="shared" si="1"/>
        <v>0</v>
      </c>
      <c r="L57" s="118">
        <f t="shared" si="1"/>
        <v>0</v>
      </c>
      <c r="M57" s="100">
        <f t="shared" si="1"/>
        <v>0</v>
      </c>
      <c r="N57" s="118">
        <f t="shared" si="1"/>
        <v>0</v>
      </c>
      <c r="O57" s="100">
        <f t="shared" ref="D57:R60" si="3">O28/$V$31*100</f>
        <v>0</v>
      </c>
      <c r="P57" s="118">
        <f t="shared" si="3"/>
        <v>0</v>
      </c>
      <c r="Q57" s="100">
        <f t="shared" si="3"/>
        <v>0</v>
      </c>
      <c r="R57" s="118">
        <f t="shared" si="3"/>
        <v>0</v>
      </c>
      <c r="S57" s="100">
        <f t="shared" si="2"/>
        <v>0.2676181980374665</v>
      </c>
      <c r="T57" s="118">
        <f t="shared" si="2"/>
        <v>0</v>
      </c>
      <c r="U57" s="100">
        <f t="shared" si="2"/>
        <v>0</v>
      </c>
      <c r="V57" s="56">
        <f t="shared" si="2"/>
        <v>0.31222123104371097</v>
      </c>
    </row>
    <row r="58" spans="1:22" x14ac:dyDescent="0.35">
      <c r="A58" s="157"/>
      <c r="B58" s="126" t="s">
        <v>20</v>
      </c>
      <c r="C58" s="100">
        <f t="shared" si="1"/>
        <v>0.20071364852809992</v>
      </c>
      <c r="D58" s="118">
        <f t="shared" si="3"/>
        <v>2.2301516503122214E-2</v>
      </c>
      <c r="E58" s="100">
        <f t="shared" si="3"/>
        <v>0.17841213202497772</v>
      </c>
      <c r="F58" s="118">
        <f t="shared" si="3"/>
        <v>0.28991971454058874</v>
      </c>
      <c r="G58" s="100">
        <f t="shared" si="3"/>
        <v>2.2301516503122214E-2</v>
      </c>
      <c r="H58" s="118">
        <f t="shared" si="3"/>
        <v>4.4603033006244429E-2</v>
      </c>
      <c r="I58" s="100">
        <f t="shared" si="3"/>
        <v>2.2301516503122214E-2</v>
      </c>
      <c r="J58" s="118">
        <f t="shared" si="3"/>
        <v>0</v>
      </c>
      <c r="K58" s="100">
        <f t="shared" si="3"/>
        <v>0</v>
      </c>
      <c r="L58" s="118">
        <f t="shared" si="3"/>
        <v>0</v>
      </c>
      <c r="M58" s="100">
        <f t="shared" si="3"/>
        <v>0</v>
      </c>
      <c r="N58" s="118">
        <f t="shared" si="3"/>
        <v>0</v>
      </c>
      <c r="O58" s="100">
        <f t="shared" si="3"/>
        <v>0</v>
      </c>
      <c r="P58" s="118">
        <f t="shared" si="3"/>
        <v>0</v>
      </c>
      <c r="Q58" s="100">
        <f t="shared" si="3"/>
        <v>0</v>
      </c>
      <c r="R58" s="118">
        <f t="shared" si="3"/>
        <v>0</v>
      </c>
      <c r="S58" s="100">
        <f t="shared" si="2"/>
        <v>0</v>
      </c>
      <c r="T58" s="118">
        <f t="shared" si="2"/>
        <v>0.64674397859054411</v>
      </c>
      <c r="U58" s="100">
        <f t="shared" si="2"/>
        <v>0</v>
      </c>
      <c r="V58" s="56">
        <f t="shared" si="2"/>
        <v>1.4272970561998217</v>
      </c>
    </row>
    <row r="59" spans="1:22" x14ac:dyDescent="0.35">
      <c r="A59" s="157"/>
      <c r="B59" s="126" t="s">
        <v>28</v>
      </c>
      <c r="C59" s="100">
        <f t="shared" si="1"/>
        <v>0</v>
      </c>
      <c r="D59" s="118">
        <f t="shared" si="3"/>
        <v>0</v>
      </c>
      <c r="E59" s="100">
        <f t="shared" si="3"/>
        <v>2.2301516503122214E-2</v>
      </c>
      <c r="F59" s="118">
        <f t="shared" si="3"/>
        <v>4.4603033006244429E-2</v>
      </c>
      <c r="G59" s="100">
        <f t="shared" si="3"/>
        <v>0</v>
      </c>
      <c r="H59" s="118">
        <f t="shared" si="3"/>
        <v>0</v>
      </c>
      <c r="I59" s="100">
        <f t="shared" si="3"/>
        <v>0</v>
      </c>
      <c r="J59" s="118">
        <f t="shared" si="3"/>
        <v>0</v>
      </c>
      <c r="K59" s="100">
        <f t="shared" si="3"/>
        <v>0</v>
      </c>
      <c r="L59" s="118">
        <f t="shared" si="3"/>
        <v>0</v>
      </c>
      <c r="M59" s="100">
        <f t="shared" si="3"/>
        <v>0</v>
      </c>
      <c r="N59" s="118">
        <f t="shared" si="3"/>
        <v>0</v>
      </c>
      <c r="O59" s="100">
        <f t="shared" si="3"/>
        <v>0</v>
      </c>
      <c r="P59" s="118">
        <f t="shared" si="3"/>
        <v>0</v>
      </c>
      <c r="Q59" s="100">
        <f t="shared" si="3"/>
        <v>0</v>
      </c>
      <c r="R59" s="118">
        <f t="shared" si="3"/>
        <v>0</v>
      </c>
      <c r="S59" s="100">
        <f t="shared" si="2"/>
        <v>0</v>
      </c>
      <c r="T59" s="118">
        <f t="shared" si="2"/>
        <v>0</v>
      </c>
      <c r="U59" s="100">
        <f t="shared" si="2"/>
        <v>0.40142729705619984</v>
      </c>
      <c r="V59" s="56">
        <f t="shared" si="2"/>
        <v>0.46833184656556648</v>
      </c>
    </row>
    <row r="60" spans="1:22" ht="15" thickBot="1" x14ac:dyDescent="0.4">
      <c r="A60" s="98"/>
      <c r="B60" s="58" t="s">
        <v>29</v>
      </c>
      <c r="C60" s="123">
        <f t="shared" si="1"/>
        <v>13.02408563782337</v>
      </c>
      <c r="D60" s="119">
        <f t="shared" si="3"/>
        <v>13.224799286351471</v>
      </c>
      <c r="E60" s="123">
        <f t="shared" si="3"/>
        <v>13.336306868867082</v>
      </c>
      <c r="F60" s="119">
        <f t="shared" si="3"/>
        <v>39.919714540588757</v>
      </c>
      <c r="G60" s="123">
        <f t="shared" si="3"/>
        <v>1.0927743086529884</v>
      </c>
      <c r="H60" s="119">
        <f t="shared" si="3"/>
        <v>4.1480820695807319</v>
      </c>
      <c r="I60" s="123">
        <f t="shared" si="3"/>
        <v>5.3077609277430868</v>
      </c>
      <c r="J60" s="119">
        <f t="shared" si="3"/>
        <v>0.62444246208742193</v>
      </c>
      <c r="K60" s="123">
        <f t="shared" si="3"/>
        <v>1.5388046387154326</v>
      </c>
      <c r="L60" s="119">
        <f t="shared" si="3"/>
        <v>1.1150758251561106</v>
      </c>
      <c r="M60" s="123">
        <f t="shared" si="3"/>
        <v>2.9661016949152543</v>
      </c>
      <c r="N60" s="119">
        <f t="shared" si="3"/>
        <v>0.40142729705619984</v>
      </c>
      <c r="O60" s="123">
        <f t="shared" si="3"/>
        <v>0.42372881355932202</v>
      </c>
      <c r="P60" s="119">
        <f t="shared" si="3"/>
        <v>0.13380909901873325</v>
      </c>
      <c r="Q60" s="123">
        <f t="shared" si="3"/>
        <v>2.2301516503122214E-2</v>
      </c>
      <c r="R60" s="119">
        <f t="shared" si="3"/>
        <v>0.11150758251561106</v>
      </c>
      <c r="S60" s="123">
        <f t="shared" si="2"/>
        <v>0.57983942908117747</v>
      </c>
      <c r="T60" s="119">
        <f t="shared" si="2"/>
        <v>1.4272970561998217</v>
      </c>
      <c r="U60" s="123">
        <f t="shared" si="2"/>
        <v>0.60214094558429976</v>
      </c>
      <c r="V60" s="124">
        <f t="shared" si="2"/>
        <v>100</v>
      </c>
    </row>
    <row r="61" spans="1:22" ht="15" thickTop="1" x14ac:dyDescent="0.35"/>
  </sheetData>
  <mergeCells count="4">
    <mergeCell ref="C10:V10"/>
    <mergeCell ref="A12:A30"/>
    <mergeCell ref="C39:V39"/>
    <mergeCell ref="A41:A59"/>
  </mergeCells>
  <phoneticPr fontId="16" type="noConversion"/>
  <hyperlinks>
    <hyperlink ref="A1" r:id="rId1"/>
  </hyperlinks>
  <pageMargins left="0.7" right="0.7" top="0.75" bottom="0.75" header="0.3" footer="0.3"/>
  <pageSetup paperSize="9" orientation="portrait" horizontalDpi="30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zoomScaleNormal="75" workbookViewId="0">
      <selection activeCell="A5" sqref="A5"/>
    </sheetView>
  </sheetViews>
  <sheetFormatPr defaultRowHeight="14.5" x14ac:dyDescent="0.35"/>
  <cols>
    <col min="2" max="2" width="41.26953125" bestFit="1" customWidth="1"/>
    <col min="4" max="4" width="8.54296875" customWidth="1"/>
    <col min="6" max="6" width="8.1796875" customWidth="1"/>
    <col min="9" max="9" width="11.54296875" customWidth="1"/>
    <col min="13" max="13" width="12.81640625" customWidth="1"/>
    <col min="17" max="17" width="11.1796875" customWidth="1"/>
    <col min="19" max="19" width="19" customWidth="1"/>
    <col min="20" max="20" width="10.1796875" customWidth="1"/>
    <col min="21" max="21" width="7.7265625" customWidth="1"/>
    <col min="22" max="22" width="12.7265625" customWidth="1"/>
  </cols>
  <sheetData>
    <row r="1" spans="1:22" x14ac:dyDescent="0.35">
      <c r="A1" s="39" t="s">
        <v>38</v>
      </c>
    </row>
    <row r="2" spans="1:22" x14ac:dyDescent="0.35">
      <c r="A2" s="39"/>
    </row>
    <row r="3" spans="1:22" ht="18" x14ac:dyDescent="0.4">
      <c r="A3" s="1" t="s">
        <v>47</v>
      </c>
    </row>
    <row r="4" spans="1:22" x14ac:dyDescent="0.35">
      <c r="A4" t="s">
        <v>83</v>
      </c>
    </row>
    <row r="6" spans="1:22" x14ac:dyDescent="0.35">
      <c r="A6" s="148" t="s">
        <v>5</v>
      </c>
      <c r="B6" s="149" t="s">
        <v>5</v>
      </c>
      <c r="C6" s="153" t="s">
        <v>39</v>
      </c>
      <c r="D6" s="153"/>
      <c r="E6" s="153"/>
      <c r="F6" s="153"/>
      <c r="G6" s="153"/>
      <c r="H6" s="153"/>
      <c r="I6" s="153"/>
      <c r="J6" s="153"/>
      <c r="K6" s="153"/>
      <c r="L6" s="153"/>
      <c r="M6" s="153"/>
      <c r="N6" s="153"/>
      <c r="O6" s="153"/>
      <c r="P6" s="153"/>
      <c r="Q6" s="153"/>
      <c r="R6" s="153"/>
      <c r="S6" s="153"/>
      <c r="T6" s="153"/>
      <c r="U6" s="153"/>
      <c r="V6" s="154"/>
    </row>
    <row r="7" spans="1:22" x14ac:dyDescent="0.35">
      <c r="A7" s="150"/>
      <c r="B7" s="151"/>
      <c r="C7" s="49" t="s">
        <v>40</v>
      </c>
      <c r="D7" s="49"/>
      <c r="E7" s="49"/>
      <c r="F7" s="49"/>
      <c r="G7" s="49"/>
      <c r="H7" s="49"/>
      <c r="I7" s="49"/>
      <c r="J7" s="49"/>
      <c r="K7" s="49"/>
      <c r="L7" s="49"/>
      <c r="M7" s="49"/>
      <c r="N7" s="49"/>
      <c r="O7" s="49"/>
      <c r="P7" s="49"/>
      <c r="Q7" s="49"/>
      <c r="R7" s="49"/>
      <c r="S7" s="49"/>
      <c r="T7" s="49"/>
      <c r="U7" s="49"/>
      <c r="V7" s="50"/>
    </row>
    <row r="8" spans="1:22" ht="52.5" x14ac:dyDescent="0.35">
      <c r="A8" s="146"/>
      <c r="B8" s="147"/>
      <c r="C8" s="45" t="s">
        <v>30</v>
      </c>
      <c r="D8" s="45" t="s">
        <v>31</v>
      </c>
      <c r="E8" s="47" t="s">
        <v>12</v>
      </c>
      <c r="F8" s="48" t="s">
        <v>13</v>
      </c>
      <c r="G8" s="47" t="s">
        <v>14</v>
      </c>
      <c r="H8" s="48" t="s">
        <v>15</v>
      </c>
      <c r="I8" s="47" t="s">
        <v>16</v>
      </c>
      <c r="J8" s="45" t="s">
        <v>21</v>
      </c>
      <c r="K8" s="47" t="s">
        <v>22</v>
      </c>
      <c r="L8" s="48" t="s">
        <v>23</v>
      </c>
      <c r="M8" s="47" t="s">
        <v>32</v>
      </c>
      <c r="N8" s="48" t="s">
        <v>25</v>
      </c>
      <c r="O8" s="47" t="s">
        <v>26</v>
      </c>
      <c r="P8" s="45" t="s">
        <v>33</v>
      </c>
      <c r="Q8" s="47" t="s">
        <v>17</v>
      </c>
      <c r="R8" s="48" t="s">
        <v>18</v>
      </c>
      <c r="S8" s="47" t="s">
        <v>19</v>
      </c>
      <c r="T8" s="52" t="s">
        <v>20</v>
      </c>
      <c r="U8" s="45" t="s">
        <v>28</v>
      </c>
      <c r="V8" s="66" t="s">
        <v>29</v>
      </c>
    </row>
    <row r="9" spans="1:22" x14ac:dyDescent="0.35">
      <c r="A9" s="155" t="s">
        <v>41</v>
      </c>
      <c r="B9" s="51" t="s">
        <v>30</v>
      </c>
      <c r="C9" s="63">
        <v>89.726027397260282</v>
      </c>
      <c r="D9" s="138">
        <v>48.397976391231026</v>
      </c>
      <c r="E9" s="138">
        <v>29.431438127090303</v>
      </c>
      <c r="F9" s="138">
        <v>39.608938547486034</v>
      </c>
      <c r="G9" s="138">
        <v>28.571428571428569</v>
      </c>
      <c r="H9" s="138">
        <v>34.946236559139784</v>
      </c>
      <c r="I9" s="138">
        <v>39.915966386554622</v>
      </c>
      <c r="J9" s="138">
        <v>14.285714285714285</v>
      </c>
      <c r="K9" s="138">
        <v>7.2463768115942031</v>
      </c>
      <c r="L9" s="138">
        <v>10</v>
      </c>
      <c r="M9" s="138">
        <v>3.7593984962406015</v>
      </c>
      <c r="N9" s="138">
        <v>11.111111111111111</v>
      </c>
      <c r="O9" s="138">
        <v>26.315789473684209</v>
      </c>
      <c r="P9" s="138">
        <v>33.333333333333329</v>
      </c>
      <c r="Q9" s="138">
        <v>0</v>
      </c>
      <c r="R9" s="138">
        <v>20</v>
      </c>
      <c r="S9" s="138">
        <v>19.230769230769234</v>
      </c>
      <c r="T9" s="139">
        <v>39.0625</v>
      </c>
      <c r="U9" s="140">
        <v>33.333333333333329</v>
      </c>
      <c r="V9" s="68">
        <v>43.220338983050851</v>
      </c>
    </row>
    <row r="10" spans="1:22" ht="15" customHeight="1" x14ac:dyDescent="0.35">
      <c r="A10" s="155"/>
      <c r="B10" s="44" t="s">
        <v>31</v>
      </c>
      <c r="C10" s="64">
        <v>4.2808219178082192</v>
      </c>
      <c r="D10" s="54">
        <v>46.543001686340638</v>
      </c>
      <c r="E10" s="53">
        <v>3.0100334448160537</v>
      </c>
      <c r="F10" s="53">
        <v>4.3575418994413413</v>
      </c>
      <c r="G10" s="53">
        <v>10.204081632653061</v>
      </c>
      <c r="H10" s="53">
        <v>9.1397849462365599</v>
      </c>
      <c r="I10" s="53">
        <v>5.8823529411764701</v>
      </c>
      <c r="J10" s="53">
        <v>10.714285714285714</v>
      </c>
      <c r="K10" s="53">
        <v>0</v>
      </c>
      <c r="L10" s="53">
        <v>0</v>
      </c>
      <c r="M10" s="53">
        <v>0</v>
      </c>
      <c r="N10" s="53">
        <v>0</v>
      </c>
      <c r="O10" s="53">
        <v>5.2631578947368416</v>
      </c>
      <c r="P10" s="53">
        <v>16.666666666666664</v>
      </c>
      <c r="Q10" s="53">
        <v>0</v>
      </c>
      <c r="R10" s="53">
        <v>20</v>
      </c>
      <c r="S10" s="53">
        <v>3.8461538461538463</v>
      </c>
      <c r="T10" s="59">
        <v>10.9375</v>
      </c>
      <c r="U10" s="56">
        <v>0</v>
      </c>
      <c r="V10" s="68">
        <v>9.9687778768956292</v>
      </c>
    </row>
    <row r="11" spans="1:22" x14ac:dyDescent="0.35">
      <c r="A11" s="155"/>
      <c r="B11" s="42" t="s">
        <v>12</v>
      </c>
      <c r="C11" s="64">
        <v>0.34246575342465752</v>
      </c>
      <c r="D11" s="53">
        <v>0.84317032040472173</v>
      </c>
      <c r="E11" s="54">
        <v>63.210702341137129</v>
      </c>
      <c r="F11" s="53">
        <v>1.4525139664804469</v>
      </c>
      <c r="G11" s="53">
        <v>0</v>
      </c>
      <c r="H11" s="53">
        <v>0</v>
      </c>
      <c r="I11" s="53">
        <v>1.2605042016806722</v>
      </c>
      <c r="J11" s="53">
        <v>3.5714285714285712</v>
      </c>
      <c r="K11" s="53">
        <v>0</v>
      </c>
      <c r="L11" s="53">
        <v>0</v>
      </c>
      <c r="M11" s="53">
        <v>0</v>
      </c>
      <c r="N11" s="53">
        <v>0</v>
      </c>
      <c r="O11" s="53">
        <v>0</v>
      </c>
      <c r="P11" s="53">
        <v>0</v>
      </c>
      <c r="Q11" s="53">
        <v>0</v>
      </c>
      <c r="R11" s="53">
        <v>0</v>
      </c>
      <c r="S11" s="53">
        <v>0</v>
      </c>
      <c r="T11" s="59">
        <v>0</v>
      </c>
      <c r="U11" s="56">
        <v>0</v>
      </c>
      <c r="V11" s="68">
        <v>9.2551293487957178</v>
      </c>
    </row>
    <row r="12" spans="1:22" x14ac:dyDescent="0.35">
      <c r="A12" s="155"/>
      <c r="B12" s="42" t="s">
        <v>13</v>
      </c>
      <c r="C12" s="64">
        <v>3.0821917808219177</v>
      </c>
      <c r="D12" s="53">
        <v>1.1804384485666104</v>
      </c>
      <c r="E12" s="53">
        <v>1.3377926421404682</v>
      </c>
      <c r="F12" s="54">
        <v>52.011173184357538</v>
      </c>
      <c r="G12" s="53">
        <v>14.285714285714285</v>
      </c>
      <c r="H12" s="53">
        <v>13.978494623655912</v>
      </c>
      <c r="I12" s="53">
        <v>0.84033613445378152</v>
      </c>
      <c r="J12" s="53">
        <v>0</v>
      </c>
      <c r="K12" s="53">
        <v>0</v>
      </c>
      <c r="L12" s="53">
        <v>0</v>
      </c>
      <c r="M12" s="53">
        <v>0</v>
      </c>
      <c r="N12" s="53">
        <v>0</v>
      </c>
      <c r="O12" s="53">
        <v>0</v>
      </c>
      <c r="P12" s="53">
        <v>33.333333333333329</v>
      </c>
      <c r="Q12" s="53">
        <v>0</v>
      </c>
      <c r="R12" s="53">
        <v>0</v>
      </c>
      <c r="S12" s="53">
        <v>23.076923076923077</v>
      </c>
      <c r="T12" s="59">
        <v>1.5625</v>
      </c>
      <c r="U12" s="56">
        <v>0</v>
      </c>
      <c r="V12" s="68">
        <v>22.479928635147189</v>
      </c>
    </row>
    <row r="13" spans="1:22" x14ac:dyDescent="0.35">
      <c r="A13" s="155"/>
      <c r="B13" s="42" t="s">
        <v>14</v>
      </c>
      <c r="C13" s="64">
        <v>0.34246575342465752</v>
      </c>
      <c r="D13" s="53">
        <v>0.33726812816188867</v>
      </c>
      <c r="E13" s="53">
        <v>0.16722408026755853</v>
      </c>
      <c r="F13" s="53">
        <v>0.16759776536312848</v>
      </c>
      <c r="G13" s="54">
        <v>40.816326530612244</v>
      </c>
      <c r="H13" s="53">
        <v>1.6129032258064515</v>
      </c>
      <c r="I13" s="53">
        <v>0</v>
      </c>
      <c r="J13" s="53">
        <v>0</v>
      </c>
      <c r="K13" s="53">
        <v>0</v>
      </c>
      <c r="L13" s="53">
        <v>0</v>
      </c>
      <c r="M13" s="53">
        <v>0</v>
      </c>
      <c r="N13" s="53">
        <v>0</v>
      </c>
      <c r="O13" s="53">
        <v>0</v>
      </c>
      <c r="P13" s="53">
        <v>0</v>
      </c>
      <c r="Q13" s="53">
        <v>0</v>
      </c>
      <c r="R13" s="53">
        <v>0</v>
      </c>
      <c r="S13" s="53">
        <v>3.8461538461538463</v>
      </c>
      <c r="T13" s="59">
        <v>0</v>
      </c>
      <c r="U13" s="56">
        <v>0</v>
      </c>
      <c r="V13" s="68">
        <v>0.71364852809991086</v>
      </c>
    </row>
    <row r="14" spans="1:22" x14ac:dyDescent="0.35">
      <c r="A14" s="155"/>
      <c r="B14" s="42" t="s">
        <v>15</v>
      </c>
      <c r="C14" s="64">
        <v>0.17123287671232876</v>
      </c>
      <c r="D14" s="53">
        <v>0.16863406408094433</v>
      </c>
      <c r="E14" s="53">
        <v>0</v>
      </c>
      <c r="F14" s="53">
        <v>0.55865921787709494</v>
      </c>
      <c r="G14" s="53">
        <v>2.0408163265306123</v>
      </c>
      <c r="H14" s="54">
        <v>38.172043010752688</v>
      </c>
      <c r="I14" s="53">
        <v>0</v>
      </c>
      <c r="J14" s="53">
        <v>0</v>
      </c>
      <c r="K14" s="53">
        <v>0</v>
      </c>
      <c r="L14" s="53">
        <v>0</v>
      </c>
      <c r="M14" s="53">
        <v>0</v>
      </c>
      <c r="N14" s="53">
        <v>0</v>
      </c>
      <c r="O14" s="53">
        <v>0</v>
      </c>
      <c r="P14" s="53">
        <v>0</v>
      </c>
      <c r="Q14" s="53">
        <v>0</v>
      </c>
      <c r="R14" s="53">
        <v>0</v>
      </c>
      <c r="S14" s="53">
        <v>3.8461538461538463</v>
      </c>
      <c r="T14" s="59">
        <v>1.5625</v>
      </c>
      <c r="U14" s="56">
        <v>0</v>
      </c>
      <c r="V14" s="68">
        <v>1.9179304192685103</v>
      </c>
    </row>
    <row r="15" spans="1:22" x14ac:dyDescent="0.35">
      <c r="A15" s="155"/>
      <c r="B15" s="42" t="s">
        <v>16</v>
      </c>
      <c r="C15" s="64">
        <v>0</v>
      </c>
      <c r="D15" s="53">
        <v>0.50590219224283306</v>
      </c>
      <c r="E15" s="53">
        <v>0.16722408026755853</v>
      </c>
      <c r="F15" s="53">
        <v>0.11173184357541899</v>
      </c>
      <c r="G15" s="53">
        <v>2.0408163265306123</v>
      </c>
      <c r="H15" s="53">
        <v>0</v>
      </c>
      <c r="I15" s="54">
        <v>50.840336134453779</v>
      </c>
      <c r="J15" s="53">
        <v>3.5714285714285712</v>
      </c>
      <c r="K15" s="53">
        <v>0</v>
      </c>
      <c r="L15" s="53">
        <v>0</v>
      </c>
      <c r="M15" s="53">
        <v>0</v>
      </c>
      <c r="N15" s="53">
        <v>0</v>
      </c>
      <c r="O15" s="53">
        <v>0</v>
      </c>
      <c r="P15" s="53">
        <v>0</v>
      </c>
      <c r="Q15" s="53">
        <v>0</v>
      </c>
      <c r="R15" s="53">
        <v>0</v>
      </c>
      <c r="S15" s="53">
        <v>0</v>
      </c>
      <c r="T15" s="59">
        <v>0</v>
      </c>
      <c r="U15" s="56">
        <v>0</v>
      </c>
      <c r="V15" s="68">
        <v>2.8768956289027656</v>
      </c>
    </row>
    <row r="16" spans="1:22" x14ac:dyDescent="0.35">
      <c r="A16" s="155"/>
      <c r="B16" s="44" t="s">
        <v>21</v>
      </c>
      <c r="C16" s="64">
        <v>0</v>
      </c>
      <c r="D16" s="53">
        <v>0.50590219224283306</v>
      </c>
      <c r="E16" s="53">
        <v>0</v>
      </c>
      <c r="F16" s="53">
        <v>0.11173184357541899</v>
      </c>
      <c r="G16" s="53">
        <v>0</v>
      </c>
      <c r="H16" s="53">
        <v>0</v>
      </c>
      <c r="I16" s="53">
        <v>0.42016806722689076</v>
      </c>
      <c r="J16" s="54">
        <v>67.857142857142861</v>
      </c>
      <c r="K16" s="53">
        <v>0</v>
      </c>
      <c r="L16" s="53">
        <v>0</v>
      </c>
      <c r="M16" s="53">
        <v>0</v>
      </c>
      <c r="N16" s="53">
        <v>0</v>
      </c>
      <c r="O16" s="53">
        <v>0</v>
      </c>
      <c r="P16" s="53">
        <v>0</v>
      </c>
      <c r="Q16" s="53">
        <v>0</v>
      </c>
      <c r="R16" s="53">
        <v>0</v>
      </c>
      <c r="S16" s="53">
        <v>0</v>
      </c>
      <c r="T16" s="59">
        <v>1.5625</v>
      </c>
      <c r="U16" s="56">
        <v>0</v>
      </c>
      <c r="V16" s="68">
        <v>0.57983942908117747</v>
      </c>
    </row>
    <row r="17" spans="1:22" x14ac:dyDescent="0.35">
      <c r="A17" s="155"/>
      <c r="B17" s="42" t="s">
        <v>22</v>
      </c>
      <c r="C17" s="64">
        <v>0</v>
      </c>
      <c r="D17" s="53">
        <v>0.16863406408094433</v>
      </c>
      <c r="E17" s="53">
        <v>0</v>
      </c>
      <c r="F17" s="53">
        <v>0.11173184357541899</v>
      </c>
      <c r="G17" s="53">
        <v>0</v>
      </c>
      <c r="H17" s="53">
        <v>0</v>
      </c>
      <c r="I17" s="53">
        <v>0</v>
      </c>
      <c r="J17" s="53">
        <v>0</v>
      </c>
      <c r="K17" s="54">
        <v>92.753623188405797</v>
      </c>
      <c r="L17" s="53">
        <v>0</v>
      </c>
      <c r="M17" s="53">
        <v>0</v>
      </c>
      <c r="N17" s="53">
        <v>0</v>
      </c>
      <c r="O17" s="53">
        <v>0</v>
      </c>
      <c r="P17" s="53">
        <v>0</v>
      </c>
      <c r="Q17" s="53">
        <v>0</v>
      </c>
      <c r="R17" s="53">
        <v>0</v>
      </c>
      <c r="S17" s="53">
        <v>0</v>
      </c>
      <c r="T17" s="59">
        <v>0</v>
      </c>
      <c r="U17" s="56">
        <v>0</v>
      </c>
      <c r="V17" s="68">
        <v>1.4942016057091883</v>
      </c>
    </row>
    <row r="18" spans="1:22" x14ac:dyDescent="0.35">
      <c r="A18" s="155"/>
      <c r="B18" s="42" t="s">
        <v>23</v>
      </c>
      <c r="C18" s="64">
        <v>0</v>
      </c>
      <c r="D18" s="53">
        <v>0</v>
      </c>
      <c r="E18" s="53">
        <v>0.16722408026755853</v>
      </c>
      <c r="F18" s="53">
        <v>0</v>
      </c>
      <c r="G18" s="53">
        <v>0</v>
      </c>
      <c r="H18" s="53">
        <v>0</v>
      </c>
      <c r="I18" s="53">
        <v>0</v>
      </c>
      <c r="J18" s="53">
        <v>0</v>
      </c>
      <c r="K18" s="53">
        <v>0</v>
      </c>
      <c r="L18" s="54">
        <v>90</v>
      </c>
      <c r="M18" s="53">
        <v>0</v>
      </c>
      <c r="N18" s="53">
        <v>0</v>
      </c>
      <c r="O18" s="53">
        <v>0</v>
      </c>
      <c r="P18" s="53">
        <v>0</v>
      </c>
      <c r="Q18" s="53">
        <v>0</v>
      </c>
      <c r="R18" s="53">
        <v>0</v>
      </c>
      <c r="S18" s="53">
        <v>0</v>
      </c>
      <c r="T18" s="59">
        <v>0</v>
      </c>
      <c r="U18" s="56">
        <v>0</v>
      </c>
      <c r="V18" s="68">
        <v>1.0258697591436219</v>
      </c>
    </row>
    <row r="19" spans="1:22" x14ac:dyDescent="0.35">
      <c r="A19" s="155"/>
      <c r="B19" s="42" t="s">
        <v>32</v>
      </c>
      <c r="C19" s="64">
        <v>0</v>
      </c>
      <c r="D19" s="53">
        <v>0.67453625632377734</v>
      </c>
      <c r="E19" s="53">
        <v>0.16722408026755853</v>
      </c>
      <c r="F19" s="53">
        <v>0</v>
      </c>
      <c r="G19" s="53">
        <v>0</v>
      </c>
      <c r="H19" s="53">
        <v>0</v>
      </c>
      <c r="I19" s="53">
        <v>0</v>
      </c>
      <c r="J19" s="53">
        <v>0</v>
      </c>
      <c r="K19" s="53">
        <v>0</v>
      </c>
      <c r="L19" s="62">
        <v>0</v>
      </c>
      <c r="M19" s="54">
        <v>96.240601503759393</v>
      </c>
      <c r="N19" s="53">
        <v>0</v>
      </c>
      <c r="O19" s="53">
        <v>0</v>
      </c>
      <c r="P19" s="53">
        <v>0</v>
      </c>
      <c r="Q19" s="53">
        <v>0</v>
      </c>
      <c r="R19" s="53">
        <v>0</v>
      </c>
      <c r="S19" s="53">
        <v>0</v>
      </c>
      <c r="T19" s="59">
        <v>0</v>
      </c>
      <c r="U19" s="56">
        <v>0</v>
      </c>
      <c r="V19" s="68">
        <v>2.9661016949152543</v>
      </c>
    </row>
    <row r="20" spans="1:22" x14ac:dyDescent="0.35">
      <c r="A20" s="155"/>
      <c r="B20" s="42" t="s">
        <v>25</v>
      </c>
      <c r="C20" s="64">
        <v>0</v>
      </c>
      <c r="D20" s="53">
        <v>0</v>
      </c>
      <c r="E20" s="53">
        <v>0</v>
      </c>
      <c r="F20" s="53">
        <v>0</v>
      </c>
      <c r="G20" s="53">
        <v>0</v>
      </c>
      <c r="H20" s="53">
        <v>0</v>
      </c>
      <c r="I20" s="53">
        <v>0</v>
      </c>
      <c r="J20" s="53">
        <v>0</v>
      </c>
      <c r="K20" s="53">
        <v>0</v>
      </c>
      <c r="L20" s="53">
        <v>0</v>
      </c>
      <c r="M20" s="53">
        <v>0</v>
      </c>
      <c r="N20" s="54">
        <v>88.888888888888886</v>
      </c>
      <c r="O20" s="53">
        <v>0</v>
      </c>
      <c r="P20" s="53">
        <v>0</v>
      </c>
      <c r="Q20" s="53">
        <v>0</v>
      </c>
      <c r="R20" s="53">
        <v>0</v>
      </c>
      <c r="S20" s="53">
        <v>0</v>
      </c>
      <c r="T20" s="59">
        <v>0</v>
      </c>
      <c r="U20" s="56">
        <v>0</v>
      </c>
      <c r="V20" s="68">
        <v>0.35682426404995543</v>
      </c>
    </row>
    <row r="21" spans="1:22" x14ac:dyDescent="0.35">
      <c r="A21" s="155"/>
      <c r="B21" s="42" t="s">
        <v>26</v>
      </c>
      <c r="C21" s="64">
        <v>0</v>
      </c>
      <c r="D21" s="53">
        <v>0</v>
      </c>
      <c r="E21" s="53">
        <v>0.16722408026755853</v>
      </c>
      <c r="F21" s="53">
        <v>0.11173184357541899</v>
      </c>
      <c r="G21" s="53">
        <v>0</v>
      </c>
      <c r="H21" s="53">
        <v>0</v>
      </c>
      <c r="I21" s="53">
        <v>0</v>
      </c>
      <c r="J21" s="53">
        <v>0</v>
      </c>
      <c r="K21" s="53">
        <v>0</v>
      </c>
      <c r="L21" s="53">
        <v>0</v>
      </c>
      <c r="M21" s="53">
        <v>0</v>
      </c>
      <c r="N21" s="53">
        <v>0</v>
      </c>
      <c r="O21" s="54">
        <v>68.421052631578945</v>
      </c>
      <c r="P21" s="53">
        <v>0</v>
      </c>
      <c r="Q21" s="53">
        <v>0</v>
      </c>
      <c r="R21" s="53">
        <v>0</v>
      </c>
      <c r="S21" s="53">
        <v>0</v>
      </c>
      <c r="T21" s="59">
        <v>0</v>
      </c>
      <c r="U21" s="56">
        <v>0</v>
      </c>
      <c r="V21" s="68">
        <v>0.35682426404995543</v>
      </c>
    </row>
    <row r="22" spans="1:22" x14ac:dyDescent="0.35">
      <c r="A22" s="155"/>
      <c r="B22" s="44" t="s">
        <v>33</v>
      </c>
      <c r="C22" s="64">
        <v>0.34246575342465752</v>
      </c>
      <c r="D22" s="53">
        <v>0.50590219224283306</v>
      </c>
      <c r="E22" s="53">
        <v>0.66889632107023411</v>
      </c>
      <c r="F22" s="53">
        <v>0.44692737430167595</v>
      </c>
      <c r="G22" s="53">
        <v>0</v>
      </c>
      <c r="H22" s="53">
        <v>0.53763440860215062</v>
      </c>
      <c r="I22" s="53">
        <v>0.42016806722689076</v>
      </c>
      <c r="J22" s="53">
        <v>0</v>
      </c>
      <c r="K22" s="53">
        <v>0</v>
      </c>
      <c r="L22" s="53">
        <v>0</v>
      </c>
      <c r="M22" s="53">
        <v>0</v>
      </c>
      <c r="N22" s="53">
        <v>0</v>
      </c>
      <c r="O22" s="53">
        <v>0</v>
      </c>
      <c r="P22" s="54">
        <v>16.666666666666664</v>
      </c>
      <c r="Q22" s="53">
        <v>0</v>
      </c>
      <c r="R22" s="53">
        <v>0</v>
      </c>
      <c r="S22" s="53">
        <v>0</v>
      </c>
      <c r="T22" s="59">
        <v>0</v>
      </c>
      <c r="U22" s="56">
        <v>0</v>
      </c>
      <c r="V22" s="68">
        <v>0.44603033006244425</v>
      </c>
    </row>
    <row r="23" spans="1:22" x14ac:dyDescent="0.35">
      <c r="A23" s="155"/>
      <c r="B23" s="42" t="s">
        <v>17</v>
      </c>
      <c r="C23" s="64">
        <v>0</v>
      </c>
      <c r="D23" s="53">
        <v>0</v>
      </c>
      <c r="E23" s="53">
        <v>0</v>
      </c>
      <c r="F23" s="53">
        <v>0</v>
      </c>
      <c r="G23" s="53">
        <v>0</v>
      </c>
      <c r="H23" s="53">
        <v>0</v>
      </c>
      <c r="I23" s="53">
        <v>0</v>
      </c>
      <c r="J23" s="53">
        <v>0</v>
      </c>
      <c r="K23" s="53">
        <v>0</v>
      </c>
      <c r="L23" s="53">
        <v>0</v>
      </c>
      <c r="M23" s="53">
        <v>0</v>
      </c>
      <c r="N23" s="53">
        <v>0</v>
      </c>
      <c r="O23" s="53">
        <v>0</v>
      </c>
      <c r="P23" s="53">
        <v>0</v>
      </c>
      <c r="Q23" s="54">
        <v>100</v>
      </c>
      <c r="R23" s="53">
        <v>0</v>
      </c>
      <c r="S23" s="53">
        <v>0</v>
      </c>
      <c r="T23" s="59">
        <v>0</v>
      </c>
      <c r="U23" s="56">
        <v>0</v>
      </c>
      <c r="V23" s="68">
        <v>2.2301516503122214E-2</v>
      </c>
    </row>
    <row r="24" spans="1:22" x14ac:dyDescent="0.35">
      <c r="A24" s="155"/>
      <c r="B24" s="42" t="s">
        <v>18</v>
      </c>
      <c r="C24" s="64">
        <v>0.17123287671232876</v>
      </c>
      <c r="D24" s="53">
        <v>0</v>
      </c>
      <c r="E24" s="53">
        <v>0</v>
      </c>
      <c r="F24" s="53">
        <v>0</v>
      </c>
      <c r="G24" s="53">
        <v>0</v>
      </c>
      <c r="H24" s="53">
        <v>0.53763440860215062</v>
      </c>
      <c r="I24" s="53">
        <v>0</v>
      </c>
      <c r="J24" s="53">
        <v>0</v>
      </c>
      <c r="K24" s="53">
        <v>0</v>
      </c>
      <c r="L24" s="53">
        <v>0</v>
      </c>
      <c r="M24" s="53">
        <v>0</v>
      </c>
      <c r="N24" s="53">
        <v>0</v>
      </c>
      <c r="O24" s="53">
        <v>0</v>
      </c>
      <c r="P24" s="53">
        <v>0</v>
      </c>
      <c r="Q24" s="53">
        <v>0</v>
      </c>
      <c r="R24" s="54">
        <v>60</v>
      </c>
      <c r="S24" s="53">
        <v>0</v>
      </c>
      <c r="T24" s="59">
        <v>0</v>
      </c>
      <c r="U24" s="56">
        <v>0</v>
      </c>
      <c r="V24" s="68">
        <v>0.11150758251561106</v>
      </c>
    </row>
    <row r="25" spans="1:22" x14ac:dyDescent="0.35">
      <c r="A25" s="155"/>
      <c r="B25" s="42" t="s">
        <v>19</v>
      </c>
      <c r="C25" s="64">
        <v>0</v>
      </c>
      <c r="D25" s="53">
        <v>0</v>
      </c>
      <c r="E25" s="53">
        <v>0</v>
      </c>
      <c r="F25" s="53">
        <v>0.11173184357541899</v>
      </c>
      <c r="G25" s="53">
        <v>0</v>
      </c>
      <c r="H25" s="53">
        <v>0</v>
      </c>
      <c r="I25" s="53">
        <v>0</v>
      </c>
      <c r="J25" s="53">
        <v>0</v>
      </c>
      <c r="K25" s="53">
        <v>0</v>
      </c>
      <c r="L25" s="53">
        <v>0</v>
      </c>
      <c r="M25" s="53">
        <v>0</v>
      </c>
      <c r="N25" s="53">
        <v>0</v>
      </c>
      <c r="O25" s="53">
        <v>0</v>
      </c>
      <c r="P25" s="53">
        <v>0</v>
      </c>
      <c r="Q25" s="53">
        <v>0</v>
      </c>
      <c r="R25" s="53">
        <v>0</v>
      </c>
      <c r="S25" s="54">
        <v>46.153846153846153</v>
      </c>
      <c r="T25" s="59">
        <v>0</v>
      </c>
      <c r="U25" s="56">
        <v>0</v>
      </c>
      <c r="V25" s="68">
        <v>0.31222123104371097</v>
      </c>
    </row>
    <row r="26" spans="1:22" x14ac:dyDescent="0.35">
      <c r="A26" s="155"/>
      <c r="B26" s="44" t="s">
        <v>20</v>
      </c>
      <c r="C26" s="64">
        <v>1.5410958904109588</v>
      </c>
      <c r="D26" s="53">
        <v>0.16863406408094433</v>
      </c>
      <c r="E26" s="53">
        <v>1.3377926421404682</v>
      </c>
      <c r="F26" s="53">
        <v>0.72625698324022347</v>
      </c>
      <c r="G26" s="53">
        <v>2.0408163265306123</v>
      </c>
      <c r="H26" s="53">
        <v>1.0752688172043012</v>
      </c>
      <c r="I26" s="53">
        <v>0.42016806722689076</v>
      </c>
      <c r="J26" s="53">
        <v>0</v>
      </c>
      <c r="K26" s="53">
        <v>0</v>
      </c>
      <c r="L26" s="53">
        <v>0</v>
      </c>
      <c r="M26" s="53">
        <v>0</v>
      </c>
      <c r="N26" s="53">
        <v>0</v>
      </c>
      <c r="O26" s="53">
        <v>0</v>
      </c>
      <c r="P26" s="53">
        <v>0</v>
      </c>
      <c r="Q26" s="53">
        <v>0</v>
      </c>
      <c r="R26" s="53">
        <v>0</v>
      </c>
      <c r="S26" s="53">
        <v>0</v>
      </c>
      <c r="T26" s="60">
        <v>45.3125</v>
      </c>
      <c r="U26" s="56">
        <v>0</v>
      </c>
      <c r="V26" s="68">
        <v>1.4272970561998217</v>
      </c>
    </row>
    <row r="27" spans="1:22" x14ac:dyDescent="0.35">
      <c r="A27" s="155"/>
      <c r="B27" s="44" t="s">
        <v>28</v>
      </c>
      <c r="C27" s="64">
        <v>0</v>
      </c>
      <c r="D27" s="53">
        <v>0</v>
      </c>
      <c r="E27" s="53">
        <v>0.16722408026755853</v>
      </c>
      <c r="F27" s="53">
        <v>0.11173184357541899</v>
      </c>
      <c r="G27" s="53">
        <v>0</v>
      </c>
      <c r="H27" s="53">
        <v>0</v>
      </c>
      <c r="I27" s="53">
        <v>0</v>
      </c>
      <c r="J27" s="53">
        <v>0</v>
      </c>
      <c r="K27" s="53">
        <v>0</v>
      </c>
      <c r="L27" s="53">
        <v>0</v>
      </c>
      <c r="M27" s="53">
        <v>0</v>
      </c>
      <c r="N27" s="53">
        <v>0</v>
      </c>
      <c r="O27" s="53">
        <v>0</v>
      </c>
      <c r="P27" s="53">
        <v>0</v>
      </c>
      <c r="Q27" s="53">
        <v>0</v>
      </c>
      <c r="R27" s="53">
        <v>0</v>
      </c>
      <c r="S27" s="53">
        <v>0</v>
      </c>
      <c r="T27" s="59">
        <v>0</v>
      </c>
      <c r="U27" s="57">
        <v>66.666666666666657</v>
      </c>
      <c r="V27" s="68">
        <v>0.46833184656556648</v>
      </c>
    </row>
    <row r="28" spans="1:22" ht="15" thickBot="1" x14ac:dyDescent="0.4">
      <c r="A28" s="32"/>
      <c r="B28" s="80" t="s">
        <v>42</v>
      </c>
      <c r="C28" s="65">
        <v>100</v>
      </c>
      <c r="D28" s="55">
        <v>100</v>
      </c>
      <c r="E28" s="55">
        <v>100</v>
      </c>
      <c r="F28" s="55">
        <v>100</v>
      </c>
      <c r="G28" s="55">
        <v>100</v>
      </c>
      <c r="H28" s="55">
        <v>100</v>
      </c>
      <c r="I28" s="55">
        <v>100</v>
      </c>
      <c r="J28" s="55">
        <v>100</v>
      </c>
      <c r="K28" s="55">
        <v>100</v>
      </c>
      <c r="L28" s="55">
        <v>100</v>
      </c>
      <c r="M28" s="55">
        <v>100</v>
      </c>
      <c r="N28" s="55">
        <v>100</v>
      </c>
      <c r="O28" s="55">
        <v>100</v>
      </c>
      <c r="P28" s="55">
        <v>100</v>
      </c>
      <c r="Q28" s="55">
        <v>100</v>
      </c>
      <c r="R28" s="55">
        <v>100</v>
      </c>
      <c r="S28" s="55">
        <v>100</v>
      </c>
      <c r="T28" s="61">
        <v>100</v>
      </c>
      <c r="U28" s="58">
        <v>100</v>
      </c>
      <c r="V28" s="67">
        <v>100</v>
      </c>
    </row>
    <row r="29" spans="1:22" ht="15" thickTop="1" x14ac:dyDescent="0.35"/>
    <row r="30" spans="1:22" ht="18" x14ac:dyDescent="0.4">
      <c r="A30" s="1" t="s">
        <v>46</v>
      </c>
    </row>
    <row r="31" spans="1:22" x14ac:dyDescent="0.35">
      <c r="A31" t="s">
        <v>84</v>
      </c>
    </row>
    <row r="32" spans="1:22" x14ac:dyDescent="0.35">
      <c r="A32" s="10" t="s">
        <v>5</v>
      </c>
      <c r="B32" s="18" t="s">
        <v>5</v>
      </c>
      <c r="C32" s="152" t="s">
        <v>2</v>
      </c>
      <c r="D32" s="153"/>
      <c r="E32" s="153"/>
      <c r="F32" s="153"/>
      <c r="G32" s="153"/>
      <c r="H32" s="153"/>
      <c r="I32" s="160"/>
      <c r="J32" s="153"/>
      <c r="K32" s="153"/>
      <c r="L32" s="153"/>
      <c r="M32" s="153"/>
      <c r="N32" s="153"/>
      <c r="O32" s="153"/>
      <c r="P32" s="153"/>
      <c r="Q32" s="153"/>
      <c r="R32" s="153"/>
      <c r="S32" s="153"/>
      <c r="T32" s="153"/>
      <c r="U32" s="153"/>
      <c r="V32" s="154"/>
    </row>
    <row r="33" spans="1:22" ht="52.5" x14ac:dyDescent="0.35">
      <c r="A33" s="10"/>
      <c r="B33" s="18"/>
      <c r="C33" s="69" t="s">
        <v>30</v>
      </c>
      <c r="D33" s="69" t="s">
        <v>31</v>
      </c>
      <c r="E33" s="72" t="s">
        <v>12</v>
      </c>
      <c r="F33" s="73" t="s">
        <v>13</v>
      </c>
      <c r="G33" s="72" t="s">
        <v>14</v>
      </c>
      <c r="H33" s="75" t="s">
        <v>15</v>
      </c>
      <c r="I33" s="48" t="s">
        <v>16</v>
      </c>
      <c r="J33" s="76" t="s">
        <v>21</v>
      </c>
      <c r="K33" s="72" t="s">
        <v>22</v>
      </c>
      <c r="L33" s="73" t="s">
        <v>23</v>
      </c>
      <c r="M33" s="72" t="s">
        <v>32</v>
      </c>
      <c r="N33" s="73" t="s">
        <v>25</v>
      </c>
      <c r="O33" s="72" t="s">
        <v>26</v>
      </c>
      <c r="P33" s="69" t="s">
        <v>33</v>
      </c>
      <c r="Q33" s="72" t="s">
        <v>17</v>
      </c>
      <c r="R33" s="73" t="s">
        <v>18</v>
      </c>
      <c r="S33" s="72" t="s">
        <v>19</v>
      </c>
      <c r="T33" s="74" t="s">
        <v>20</v>
      </c>
      <c r="U33" s="69" t="s">
        <v>28</v>
      </c>
      <c r="V33" s="81" t="s">
        <v>43</v>
      </c>
    </row>
    <row r="34" spans="1:22" ht="15" customHeight="1" x14ac:dyDescent="0.35">
      <c r="A34" s="156" t="s">
        <v>44</v>
      </c>
      <c r="B34" s="85" t="s">
        <v>30</v>
      </c>
      <c r="C34" s="86">
        <v>27.038183694530442</v>
      </c>
      <c r="D34" s="131">
        <v>14.80908152734778</v>
      </c>
      <c r="E34" s="132">
        <v>9.0815273477812184</v>
      </c>
      <c r="F34" s="132">
        <v>36.584107327141382</v>
      </c>
      <c r="G34" s="132">
        <v>0.72239422084623317</v>
      </c>
      <c r="H34" s="132">
        <v>3.3539731682146545</v>
      </c>
      <c r="I34" s="131">
        <v>4.9019607843137258</v>
      </c>
      <c r="J34" s="132">
        <v>0.20639834881320948</v>
      </c>
      <c r="K34" s="132">
        <v>0.25799793601651189</v>
      </c>
      <c r="L34" s="131">
        <v>0.25799793601651189</v>
      </c>
      <c r="M34" s="132">
        <v>0.25799793601651189</v>
      </c>
      <c r="N34" s="132">
        <v>0.10319917440660474</v>
      </c>
      <c r="O34" s="132">
        <v>0.25799793601651189</v>
      </c>
      <c r="P34" s="131">
        <v>0.10319917440660474</v>
      </c>
      <c r="Q34" s="132">
        <v>0</v>
      </c>
      <c r="R34" s="132">
        <v>5.159958720330237E-2</v>
      </c>
      <c r="S34" s="131">
        <v>0.25799793601651189</v>
      </c>
      <c r="T34" s="132">
        <v>1.2899896800825592</v>
      </c>
      <c r="U34" s="131">
        <v>0.46439628482972134</v>
      </c>
      <c r="V34" s="87">
        <v>100</v>
      </c>
    </row>
    <row r="35" spans="1:22" x14ac:dyDescent="0.35">
      <c r="A35" s="157"/>
      <c r="B35" s="41" t="s">
        <v>31</v>
      </c>
      <c r="C35" s="71">
        <v>5.592841163310962</v>
      </c>
      <c r="D35" s="82">
        <v>61.744966442953022</v>
      </c>
      <c r="E35" s="70">
        <v>4.0268456375838921</v>
      </c>
      <c r="F35" s="70">
        <v>17.449664429530202</v>
      </c>
      <c r="G35" s="70">
        <v>1.1185682326621924</v>
      </c>
      <c r="H35" s="70">
        <v>3.8031319910514538</v>
      </c>
      <c r="I35" s="71">
        <v>3.1319910514541389</v>
      </c>
      <c r="J35" s="70">
        <v>0.67114093959731547</v>
      </c>
      <c r="K35" s="70">
        <v>0</v>
      </c>
      <c r="L35" s="71">
        <v>0</v>
      </c>
      <c r="M35" s="70">
        <v>0</v>
      </c>
      <c r="N35" s="70">
        <v>0</v>
      </c>
      <c r="O35" s="70">
        <v>0.22371364653243847</v>
      </c>
      <c r="P35" s="71">
        <v>0.22371364653243847</v>
      </c>
      <c r="Q35" s="70">
        <v>0</v>
      </c>
      <c r="R35" s="70">
        <v>0.22371364653243847</v>
      </c>
      <c r="S35" s="71">
        <v>0.22371364653243847</v>
      </c>
      <c r="T35" s="70">
        <v>1.5659955257270695</v>
      </c>
      <c r="U35" s="71">
        <v>0</v>
      </c>
      <c r="V35" s="77">
        <v>100</v>
      </c>
    </row>
    <row r="36" spans="1:22" x14ac:dyDescent="0.35">
      <c r="A36" s="158"/>
      <c r="B36" s="88" t="s">
        <v>12</v>
      </c>
      <c r="C36" s="130">
        <v>0.48192771084337355</v>
      </c>
      <c r="D36" s="130">
        <v>1.2048192771084338</v>
      </c>
      <c r="E36" s="90">
        <v>91.084337349397586</v>
      </c>
      <c r="F36" s="129">
        <v>6.2650602409638561</v>
      </c>
      <c r="G36" s="129">
        <v>0</v>
      </c>
      <c r="H36" s="129">
        <v>0</v>
      </c>
      <c r="I36" s="130">
        <v>0.72289156626506024</v>
      </c>
      <c r="J36" s="129">
        <v>0.24096385542168677</v>
      </c>
      <c r="K36" s="129">
        <v>0</v>
      </c>
      <c r="L36" s="130">
        <v>0</v>
      </c>
      <c r="M36" s="129">
        <v>0</v>
      </c>
      <c r="N36" s="129">
        <v>0</v>
      </c>
      <c r="O36" s="129">
        <v>0</v>
      </c>
      <c r="P36" s="130">
        <v>0</v>
      </c>
      <c r="Q36" s="129">
        <v>0</v>
      </c>
      <c r="R36" s="129">
        <v>0</v>
      </c>
      <c r="S36" s="130">
        <v>0</v>
      </c>
      <c r="T36" s="129">
        <v>0</v>
      </c>
      <c r="U36" s="130">
        <v>0</v>
      </c>
      <c r="V36" s="136">
        <v>100</v>
      </c>
    </row>
    <row r="37" spans="1:22" x14ac:dyDescent="0.35">
      <c r="A37" s="157"/>
      <c r="B37" s="40" t="s">
        <v>13</v>
      </c>
      <c r="C37" s="71">
        <v>1.7857142857142856</v>
      </c>
      <c r="D37" s="71">
        <v>0.69444444444444442</v>
      </c>
      <c r="E37" s="70">
        <v>0.79365079365079361</v>
      </c>
      <c r="F37" s="83">
        <v>92.361111111111114</v>
      </c>
      <c r="G37" s="70">
        <v>0.69444444444444442</v>
      </c>
      <c r="H37" s="70">
        <v>2.5793650793650791</v>
      </c>
      <c r="I37" s="71">
        <v>0.1984126984126984</v>
      </c>
      <c r="J37" s="70">
        <v>0</v>
      </c>
      <c r="K37" s="70">
        <v>0</v>
      </c>
      <c r="L37" s="71">
        <v>0</v>
      </c>
      <c r="M37" s="70">
        <v>0</v>
      </c>
      <c r="N37" s="70">
        <v>0</v>
      </c>
      <c r="O37" s="70">
        <v>0</v>
      </c>
      <c r="P37" s="71">
        <v>0.1984126984126984</v>
      </c>
      <c r="Q37" s="71">
        <v>0</v>
      </c>
      <c r="R37" s="71">
        <v>0</v>
      </c>
      <c r="S37" s="71">
        <v>0.59523809523809523</v>
      </c>
      <c r="T37" s="71">
        <v>9.9206349206349201E-2</v>
      </c>
      <c r="U37" s="71">
        <v>0</v>
      </c>
      <c r="V37" s="137">
        <v>100</v>
      </c>
    </row>
    <row r="38" spans="1:22" x14ac:dyDescent="0.35">
      <c r="A38" s="158"/>
      <c r="B38" s="88" t="s">
        <v>14</v>
      </c>
      <c r="C38" s="130">
        <v>6.25</v>
      </c>
      <c r="D38" s="130">
        <v>6.25</v>
      </c>
      <c r="E38" s="129">
        <v>3.125</v>
      </c>
      <c r="F38" s="129">
        <v>9.375</v>
      </c>
      <c r="G38" s="90">
        <v>62.5</v>
      </c>
      <c r="H38" s="129">
        <v>9.375</v>
      </c>
      <c r="I38" s="130">
        <v>0</v>
      </c>
      <c r="J38" s="129">
        <v>0</v>
      </c>
      <c r="K38" s="129">
        <v>0</v>
      </c>
      <c r="L38" s="130">
        <v>0</v>
      </c>
      <c r="M38" s="129">
        <v>0</v>
      </c>
      <c r="N38" s="129">
        <v>0</v>
      </c>
      <c r="O38" s="129">
        <v>0</v>
      </c>
      <c r="P38" s="130">
        <v>0</v>
      </c>
      <c r="Q38" s="129">
        <v>0</v>
      </c>
      <c r="R38" s="129">
        <v>0</v>
      </c>
      <c r="S38" s="130">
        <v>3.125</v>
      </c>
      <c r="T38" s="129">
        <v>0</v>
      </c>
      <c r="U38" s="130">
        <v>0</v>
      </c>
      <c r="V38" s="136">
        <v>100</v>
      </c>
    </row>
    <row r="39" spans="1:22" x14ac:dyDescent="0.35">
      <c r="A39" s="157"/>
      <c r="B39" s="40" t="s">
        <v>15</v>
      </c>
      <c r="C39" s="71">
        <v>1.1627906976744187</v>
      </c>
      <c r="D39" s="71">
        <v>1.1627906976744187</v>
      </c>
      <c r="E39" s="70">
        <v>0</v>
      </c>
      <c r="F39" s="70">
        <v>11.627906976744185</v>
      </c>
      <c r="G39" s="70">
        <v>1.1627906976744187</v>
      </c>
      <c r="H39" s="83">
        <v>82.558139534883722</v>
      </c>
      <c r="I39" s="71">
        <v>0</v>
      </c>
      <c r="J39" s="70">
        <v>0</v>
      </c>
      <c r="K39" s="70">
        <v>0</v>
      </c>
      <c r="L39" s="71">
        <v>0</v>
      </c>
      <c r="M39" s="70">
        <v>0</v>
      </c>
      <c r="N39" s="70">
        <v>0</v>
      </c>
      <c r="O39" s="70">
        <v>0</v>
      </c>
      <c r="P39" s="71">
        <v>0</v>
      </c>
      <c r="Q39" s="70">
        <v>0</v>
      </c>
      <c r="R39" s="70">
        <v>0</v>
      </c>
      <c r="S39" s="71">
        <v>1.1627906976744187</v>
      </c>
      <c r="T39" s="70">
        <v>1.1627906976744187</v>
      </c>
      <c r="U39" s="71">
        <v>0</v>
      </c>
      <c r="V39" s="77">
        <v>100</v>
      </c>
    </row>
    <row r="40" spans="1:22" x14ac:dyDescent="0.35">
      <c r="A40" s="158"/>
      <c r="B40" s="88" t="s">
        <v>16</v>
      </c>
      <c r="C40" s="130">
        <v>0</v>
      </c>
      <c r="D40" s="130">
        <v>2.3255813953488373</v>
      </c>
      <c r="E40" s="129">
        <v>0.77519379844961245</v>
      </c>
      <c r="F40" s="129">
        <v>1.5503875968992249</v>
      </c>
      <c r="G40" s="129">
        <v>0.77519379844961245</v>
      </c>
      <c r="H40" s="129">
        <v>0</v>
      </c>
      <c r="I40" s="92">
        <v>93.798449612403104</v>
      </c>
      <c r="J40" s="129">
        <v>0.77519379844961245</v>
      </c>
      <c r="K40" s="129">
        <v>0</v>
      </c>
      <c r="L40" s="130">
        <v>0</v>
      </c>
      <c r="M40" s="129">
        <v>0</v>
      </c>
      <c r="N40" s="129">
        <v>0</v>
      </c>
      <c r="O40" s="129">
        <v>0</v>
      </c>
      <c r="P40" s="130">
        <v>0</v>
      </c>
      <c r="Q40" s="129">
        <v>0</v>
      </c>
      <c r="R40" s="129">
        <v>0</v>
      </c>
      <c r="S40" s="130">
        <v>0</v>
      </c>
      <c r="T40" s="129">
        <v>0</v>
      </c>
      <c r="U40" s="130">
        <v>0</v>
      </c>
      <c r="V40" s="136">
        <v>100</v>
      </c>
    </row>
    <row r="41" spans="1:22" x14ac:dyDescent="0.35">
      <c r="A41" s="157"/>
      <c r="B41" s="41" t="s">
        <v>21</v>
      </c>
      <c r="C41" s="71">
        <v>0</v>
      </c>
      <c r="D41" s="71">
        <v>11.538461538461538</v>
      </c>
      <c r="E41" s="70">
        <v>0</v>
      </c>
      <c r="F41" s="70">
        <v>7.6923076923076925</v>
      </c>
      <c r="G41" s="70">
        <v>0</v>
      </c>
      <c r="H41" s="70">
        <v>0</v>
      </c>
      <c r="I41" s="71">
        <v>3.8461538461538463</v>
      </c>
      <c r="J41" s="83">
        <v>73.076923076923066</v>
      </c>
      <c r="K41" s="70">
        <v>0</v>
      </c>
      <c r="L41" s="71">
        <v>0</v>
      </c>
      <c r="M41" s="70">
        <v>0</v>
      </c>
      <c r="N41" s="70">
        <v>0</v>
      </c>
      <c r="O41" s="70">
        <v>0</v>
      </c>
      <c r="P41" s="71">
        <v>0</v>
      </c>
      <c r="Q41" s="70">
        <v>0</v>
      </c>
      <c r="R41" s="70">
        <v>0</v>
      </c>
      <c r="S41" s="71">
        <v>0</v>
      </c>
      <c r="T41" s="70">
        <v>3.8461538461538463</v>
      </c>
      <c r="U41" s="71">
        <v>0</v>
      </c>
      <c r="V41" s="77">
        <v>100</v>
      </c>
    </row>
    <row r="42" spans="1:22" x14ac:dyDescent="0.35">
      <c r="A42" s="158"/>
      <c r="B42" s="88" t="s">
        <v>22</v>
      </c>
      <c r="C42" s="130">
        <v>0</v>
      </c>
      <c r="D42" s="130">
        <v>1.4925373134328357</v>
      </c>
      <c r="E42" s="129">
        <v>0</v>
      </c>
      <c r="F42" s="129">
        <v>2.9850746268656714</v>
      </c>
      <c r="G42" s="129">
        <v>0</v>
      </c>
      <c r="H42" s="129">
        <v>0</v>
      </c>
      <c r="I42" s="130">
        <v>0</v>
      </c>
      <c r="J42" s="129">
        <v>0</v>
      </c>
      <c r="K42" s="90">
        <v>95.522388059701484</v>
      </c>
      <c r="L42" s="129">
        <v>0</v>
      </c>
      <c r="M42" s="129">
        <v>0</v>
      </c>
      <c r="N42" s="129">
        <v>0</v>
      </c>
      <c r="O42" s="129">
        <v>0</v>
      </c>
      <c r="P42" s="129">
        <v>0</v>
      </c>
      <c r="Q42" s="129">
        <v>0</v>
      </c>
      <c r="R42" s="129">
        <v>0</v>
      </c>
      <c r="S42" s="129">
        <v>0</v>
      </c>
      <c r="T42" s="129">
        <v>0</v>
      </c>
      <c r="U42" s="129">
        <v>0</v>
      </c>
      <c r="V42" s="136">
        <v>100</v>
      </c>
    </row>
    <row r="43" spans="1:22" x14ac:dyDescent="0.35">
      <c r="A43" s="157"/>
      <c r="B43" s="40" t="s">
        <v>23</v>
      </c>
      <c r="C43" s="71">
        <v>0</v>
      </c>
      <c r="D43" s="71">
        <v>0</v>
      </c>
      <c r="E43" s="70">
        <v>2.1739130434782608</v>
      </c>
      <c r="F43" s="70">
        <v>0</v>
      </c>
      <c r="G43" s="70">
        <v>0</v>
      </c>
      <c r="H43" s="70">
        <v>0</v>
      </c>
      <c r="I43" s="71">
        <v>0</v>
      </c>
      <c r="J43" s="70">
        <v>0</v>
      </c>
      <c r="K43" s="70">
        <v>0</v>
      </c>
      <c r="L43" s="82">
        <v>97.826086956521735</v>
      </c>
      <c r="M43" s="70">
        <v>0</v>
      </c>
      <c r="N43" s="70">
        <v>0</v>
      </c>
      <c r="O43" s="70">
        <v>0</v>
      </c>
      <c r="P43" s="71">
        <v>0</v>
      </c>
      <c r="Q43" s="70">
        <v>0</v>
      </c>
      <c r="R43" s="70">
        <v>0</v>
      </c>
      <c r="S43" s="71">
        <v>0</v>
      </c>
      <c r="T43" s="70">
        <v>0</v>
      </c>
      <c r="U43" s="71">
        <v>0</v>
      </c>
      <c r="V43" s="77">
        <v>100</v>
      </c>
    </row>
    <row r="44" spans="1:22" x14ac:dyDescent="0.35">
      <c r="A44" s="158"/>
      <c r="B44" s="88" t="s">
        <v>32</v>
      </c>
      <c r="C44" s="130">
        <v>0</v>
      </c>
      <c r="D44" s="130">
        <v>3.007518796992481</v>
      </c>
      <c r="E44" s="129">
        <v>0.75187969924812026</v>
      </c>
      <c r="F44" s="129">
        <v>0</v>
      </c>
      <c r="G44" s="129">
        <v>0</v>
      </c>
      <c r="H44" s="129">
        <v>0</v>
      </c>
      <c r="I44" s="130">
        <v>0</v>
      </c>
      <c r="J44" s="129">
        <v>0</v>
      </c>
      <c r="K44" s="129">
        <v>0</v>
      </c>
      <c r="L44" s="130">
        <v>0</v>
      </c>
      <c r="M44" s="90">
        <v>96.240601503759393</v>
      </c>
      <c r="N44" s="129">
        <v>0</v>
      </c>
      <c r="O44" s="129">
        <v>0</v>
      </c>
      <c r="P44" s="129">
        <v>0</v>
      </c>
      <c r="Q44" s="129">
        <v>0</v>
      </c>
      <c r="R44" s="129">
        <v>0</v>
      </c>
      <c r="S44" s="129">
        <v>0</v>
      </c>
      <c r="T44" s="129">
        <v>0</v>
      </c>
      <c r="U44" s="129">
        <v>0</v>
      </c>
      <c r="V44" s="136">
        <v>100</v>
      </c>
    </row>
    <row r="45" spans="1:22" x14ac:dyDescent="0.35">
      <c r="A45" s="157"/>
      <c r="B45" s="40" t="s">
        <v>25</v>
      </c>
      <c r="C45" s="71">
        <v>0</v>
      </c>
      <c r="D45" s="71">
        <v>0</v>
      </c>
      <c r="E45" s="70">
        <v>0</v>
      </c>
      <c r="F45" s="70">
        <v>0</v>
      </c>
      <c r="G45" s="70">
        <v>0</v>
      </c>
      <c r="H45" s="70">
        <v>0</v>
      </c>
      <c r="I45" s="71">
        <v>0</v>
      </c>
      <c r="J45" s="70">
        <v>0</v>
      </c>
      <c r="K45" s="70">
        <v>0</v>
      </c>
      <c r="L45" s="71">
        <v>0</v>
      </c>
      <c r="M45" s="70">
        <v>0</v>
      </c>
      <c r="N45" s="83">
        <v>100</v>
      </c>
      <c r="O45" s="70">
        <v>0</v>
      </c>
      <c r="P45" s="71">
        <v>0</v>
      </c>
      <c r="Q45" s="70">
        <v>0</v>
      </c>
      <c r="R45" s="70">
        <v>0</v>
      </c>
      <c r="S45" s="71">
        <v>0</v>
      </c>
      <c r="T45" s="70">
        <v>0</v>
      </c>
      <c r="U45" s="71">
        <v>0</v>
      </c>
      <c r="V45" s="77">
        <v>100</v>
      </c>
    </row>
    <row r="46" spans="1:22" x14ac:dyDescent="0.35">
      <c r="A46" s="158"/>
      <c r="B46" s="88" t="s">
        <v>26</v>
      </c>
      <c r="C46" s="130">
        <v>0</v>
      </c>
      <c r="D46" s="130">
        <v>0</v>
      </c>
      <c r="E46" s="129">
        <v>6.25</v>
      </c>
      <c r="F46" s="129">
        <v>12.5</v>
      </c>
      <c r="G46" s="129">
        <v>0</v>
      </c>
      <c r="H46" s="129">
        <v>0</v>
      </c>
      <c r="I46" s="130">
        <v>0</v>
      </c>
      <c r="J46" s="129">
        <v>0</v>
      </c>
      <c r="K46" s="129">
        <v>0</v>
      </c>
      <c r="L46" s="130">
        <v>0</v>
      </c>
      <c r="M46" s="129">
        <v>0</v>
      </c>
      <c r="N46" s="129">
        <v>0</v>
      </c>
      <c r="O46" s="90">
        <v>81.25</v>
      </c>
      <c r="P46" s="129">
        <v>0</v>
      </c>
      <c r="Q46" s="129">
        <v>0</v>
      </c>
      <c r="R46" s="129">
        <v>0</v>
      </c>
      <c r="S46" s="129">
        <v>0</v>
      </c>
      <c r="T46" s="129">
        <v>0</v>
      </c>
      <c r="U46" s="129">
        <v>0</v>
      </c>
      <c r="V46" s="136">
        <v>100</v>
      </c>
    </row>
    <row r="47" spans="1:22" x14ac:dyDescent="0.35">
      <c r="A47" s="157"/>
      <c r="B47" s="41" t="s">
        <v>33</v>
      </c>
      <c r="C47" s="71">
        <v>10</v>
      </c>
      <c r="D47" s="71">
        <v>15</v>
      </c>
      <c r="E47" s="70">
        <v>20</v>
      </c>
      <c r="F47" s="70">
        <v>40</v>
      </c>
      <c r="G47" s="70">
        <v>0</v>
      </c>
      <c r="H47" s="70">
        <v>5</v>
      </c>
      <c r="I47" s="71">
        <v>5</v>
      </c>
      <c r="J47" s="70">
        <v>0</v>
      </c>
      <c r="K47" s="70">
        <v>0</v>
      </c>
      <c r="L47" s="71">
        <v>0</v>
      </c>
      <c r="M47" s="70">
        <v>0</v>
      </c>
      <c r="N47" s="70">
        <v>0</v>
      </c>
      <c r="O47" s="70">
        <v>0</v>
      </c>
      <c r="P47" s="82">
        <v>5</v>
      </c>
      <c r="Q47" s="70">
        <v>0</v>
      </c>
      <c r="R47" s="70">
        <v>0</v>
      </c>
      <c r="S47" s="71">
        <v>0</v>
      </c>
      <c r="T47" s="70">
        <v>0</v>
      </c>
      <c r="U47" s="71">
        <v>0</v>
      </c>
      <c r="V47" s="77">
        <v>100</v>
      </c>
    </row>
    <row r="48" spans="1:22" x14ac:dyDescent="0.35">
      <c r="A48" s="158"/>
      <c r="B48" s="88" t="s">
        <v>17</v>
      </c>
      <c r="C48" s="130">
        <v>0</v>
      </c>
      <c r="D48" s="130">
        <v>0</v>
      </c>
      <c r="E48" s="129">
        <v>0</v>
      </c>
      <c r="F48" s="129">
        <v>0</v>
      </c>
      <c r="G48" s="129">
        <v>0</v>
      </c>
      <c r="H48" s="129">
        <v>0</v>
      </c>
      <c r="I48" s="130">
        <v>0</v>
      </c>
      <c r="J48" s="129">
        <v>0</v>
      </c>
      <c r="K48" s="129">
        <v>0</v>
      </c>
      <c r="L48" s="130">
        <v>0</v>
      </c>
      <c r="M48" s="129">
        <v>0</v>
      </c>
      <c r="N48" s="129">
        <v>0</v>
      </c>
      <c r="O48" s="129">
        <v>0</v>
      </c>
      <c r="P48" s="130">
        <v>0</v>
      </c>
      <c r="Q48" s="90">
        <v>100</v>
      </c>
      <c r="R48" s="129">
        <v>0</v>
      </c>
      <c r="S48" s="129">
        <v>0</v>
      </c>
      <c r="T48" s="129">
        <v>0</v>
      </c>
      <c r="U48" s="129">
        <v>0</v>
      </c>
      <c r="V48" s="136">
        <v>100</v>
      </c>
    </row>
    <row r="49" spans="1:22" x14ac:dyDescent="0.35">
      <c r="A49" s="157"/>
      <c r="B49" s="40" t="s">
        <v>18</v>
      </c>
      <c r="C49" s="71">
        <v>20</v>
      </c>
      <c r="D49" s="71">
        <v>0</v>
      </c>
      <c r="E49" s="70">
        <v>0</v>
      </c>
      <c r="F49" s="70">
        <v>0</v>
      </c>
      <c r="G49" s="70">
        <v>0</v>
      </c>
      <c r="H49" s="70">
        <v>20</v>
      </c>
      <c r="I49" s="71">
        <v>0</v>
      </c>
      <c r="J49" s="70">
        <v>0</v>
      </c>
      <c r="K49" s="70">
        <v>0</v>
      </c>
      <c r="L49" s="71">
        <v>0</v>
      </c>
      <c r="M49" s="70">
        <v>0</v>
      </c>
      <c r="N49" s="70">
        <v>0</v>
      </c>
      <c r="O49" s="70">
        <v>0</v>
      </c>
      <c r="P49" s="71">
        <v>0</v>
      </c>
      <c r="Q49" s="70">
        <v>0</v>
      </c>
      <c r="R49" s="83">
        <v>60</v>
      </c>
      <c r="S49" s="71">
        <v>0</v>
      </c>
      <c r="T49" s="70">
        <v>0</v>
      </c>
      <c r="U49" s="71">
        <v>0</v>
      </c>
      <c r="V49" s="77">
        <v>100</v>
      </c>
    </row>
    <row r="50" spans="1:22" x14ac:dyDescent="0.35">
      <c r="A50" s="158"/>
      <c r="B50" s="88" t="s">
        <v>19</v>
      </c>
      <c r="C50" s="130">
        <v>0</v>
      </c>
      <c r="D50" s="130">
        <v>0</v>
      </c>
      <c r="E50" s="129">
        <v>0</v>
      </c>
      <c r="F50" s="129">
        <v>14.285714285714285</v>
      </c>
      <c r="G50" s="129">
        <v>0</v>
      </c>
      <c r="H50" s="129">
        <v>0</v>
      </c>
      <c r="I50" s="130">
        <v>0</v>
      </c>
      <c r="J50" s="129">
        <v>0</v>
      </c>
      <c r="K50" s="129">
        <v>0</v>
      </c>
      <c r="L50" s="130">
        <v>0</v>
      </c>
      <c r="M50" s="129">
        <v>0</v>
      </c>
      <c r="N50" s="129">
        <v>0</v>
      </c>
      <c r="O50" s="129">
        <v>0</v>
      </c>
      <c r="P50" s="130">
        <v>0</v>
      </c>
      <c r="Q50" s="129">
        <v>0</v>
      </c>
      <c r="R50" s="129">
        <v>0</v>
      </c>
      <c r="S50" s="92">
        <v>85.714285714285708</v>
      </c>
      <c r="T50" s="129">
        <v>0</v>
      </c>
      <c r="U50" s="129">
        <v>0</v>
      </c>
      <c r="V50" s="136">
        <v>100</v>
      </c>
    </row>
    <row r="51" spans="1:22" x14ac:dyDescent="0.35">
      <c r="A51" s="158"/>
      <c r="B51" s="93" t="s">
        <v>20</v>
      </c>
      <c r="C51" s="89">
        <v>14.0625</v>
      </c>
      <c r="D51" s="89">
        <v>1.5625</v>
      </c>
      <c r="E51" s="91">
        <v>12.5</v>
      </c>
      <c r="F51" s="91">
        <v>20.3125</v>
      </c>
      <c r="G51" s="91">
        <v>1.5625</v>
      </c>
      <c r="H51" s="91">
        <v>3.125</v>
      </c>
      <c r="I51" s="89">
        <v>1.5625</v>
      </c>
      <c r="J51" s="91">
        <v>0</v>
      </c>
      <c r="K51" s="91">
        <v>0</v>
      </c>
      <c r="L51" s="89">
        <v>0</v>
      </c>
      <c r="M51" s="91">
        <v>0</v>
      </c>
      <c r="N51" s="91">
        <v>0</v>
      </c>
      <c r="O51" s="91">
        <v>0</v>
      </c>
      <c r="P51" s="89">
        <v>0</v>
      </c>
      <c r="Q51" s="91">
        <v>0</v>
      </c>
      <c r="R51" s="91">
        <v>0</v>
      </c>
      <c r="S51" s="89">
        <v>0</v>
      </c>
      <c r="T51" s="90">
        <v>45.3125</v>
      </c>
      <c r="U51" s="89">
        <v>0</v>
      </c>
      <c r="V51" s="136">
        <v>100</v>
      </c>
    </row>
    <row r="52" spans="1:22" x14ac:dyDescent="0.35">
      <c r="A52" s="159"/>
      <c r="B52" s="79" t="s">
        <v>28</v>
      </c>
      <c r="C52" s="133">
        <v>0</v>
      </c>
      <c r="D52" s="134">
        <v>0</v>
      </c>
      <c r="E52" s="135">
        <v>4.7619047619047619</v>
      </c>
      <c r="F52" s="135">
        <v>9.5238095238095237</v>
      </c>
      <c r="G52" s="135">
        <v>0</v>
      </c>
      <c r="H52" s="135">
        <v>0</v>
      </c>
      <c r="I52" s="134">
        <v>0</v>
      </c>
      <c r="J52" s="135">
        <v>0</v>
      </c>
      <c r="K52" s="135">
        <v>0</v>
      </c>
      <c r="L52" s="134">
        <v>0</v>
      </c>
      <c r="M52" s="135">
        <v>0</v>
      </c>
      <c r="N52" s="135">
        <v>0</v>
      </c>
      <c r="O52" s="135">
        <v>0</v>
      </c>
      <c r="P52" s="134">
        <v>0</v>
      </c>
      <c r="Q52" s="135">
        <v>0</v>
      </c>
      <c r="R52" s="135">
        <v>0</v>
      </c>
      <c r="S52" s="134">
        <v>0</v>
      </c>
      <c r="T52" s="135">
        <v>0</v>
      </c>
      <c r="U52" s="84">
        <v>85.714285714285708</v>
      </c>
      <c r="V52" s="78">
        <v>100</v>
      </c>
    </row>
    <row r="54" spans="1:22" ht="18" x14ac:dyDescent="0.4">
      <c r="A54" s="1"/>
    </row>
  </sheetData>
  <mergeCells count="4">
    <mergeCell ref="A34:A52"/>
    <mergeCell ref="A9:A27"/>
    <mergeCell ref="C6:V6"/>
    <mergeCell ref="C32:V32"/>
  </mergeCells>
  <phoneticPr fontId="16" type="noConversion"/>
  <hyperlinks>
    <hyperlink ref="A1" r:id="rId1"/>
  </hyperlinks>
  <pageMargins left="0.7" right="0.7" top="0.75" bottom="0.75" header="0.3" footer="0.3"/>
  <pageSetup paperSize="9" orientation="portrait" horizontalDpi="30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election activeCell="A4" sqref="A4"/>
    </sheetView>
  </sheetViews>
  <sheetFormatPr defaultRowHeight="14.5" x14ac:dyDescent="0.35"/>
  <cols>
    <col min="2" max="2" width="30.26953125" bestFit="1" customWidth="1"/>
    <col min="3" max="3" width="15.26953125" customWidth="1"/>
    <col min="4" max="4" width="13.54296875" customWidth="1"/>
    <col min="6" max="7" width="15" bestFit="1" customWidth="1"/>
    <col min="8" max="8" width="13.1796875" bestFit="1" customWidth="1"/>
  </cols>
  <sheetData>
    <row r="1" spans="1:1" x14ac:dyDescent="0.35">
      <c r="A1" s="39" t="s">
        <v>38</v>
      </c>
    </row>
    <row r="3" spans="1:1" ht="18" x14ac:dyDescent="0.4">
      <c r="A3" s="94" t="s">
        <v>114</v>
      </c>
    </row>
    <row r="19" spans="1:8" ht="45" customHeight="1" x14ac:dyDescent="0.35">
      <c r="A19" t="s">
        <v>5</v>
      </c>
      <c r="B19" s="99" t="s">
        <v>5</v>
      </c>
      <c r="C19" s="97" t="s">
        <v>50</v>
      </c>
      <c r="D19" s="97" t="s">
        <v>51</v>
      </c>
      <c r="E19" s="99" t="s">
        <v>29</v>
      </c>
      <c r="F19" s="97" t="s">
        <v>50</v>
      </c>
      <c r="G19" s="97" t="s">
        <v>51</v>
      </c>
      <c r="H19" s="105" t="s">
        <v>29</v>
      </c>
    </row>
    <row r="20" spans="1:8" x14ac:dyDescent="0.35">
      <c r="B20" s="98"/>
      <c r="C20" s="161" t="s">
        <v>52</v>
      </c>
      <c r="D20" s="162"/>
      <c r="E20" s="145"/>
      <c r="F20" s="161" t="s">
        <v>53</v>
      </c>
      <c r="G20" s="162"/>
      <c r="H20" s="145"/>
    </row>
    <row r="21" spans="1:8" x14ac:dyDescent="0.35">
      <c r="B21" s="43" t="s">
        <v>30</v>
      </c>
      <c r="C21" s="26">
        <v>1491</v>
      </c>
      <c r="D21" s="26">
        <v>334</v>
      </c>
      <c r="E21" s="26">
        <v>1825</v>
      </c>
      <c r="F21" s="100">
        <f>($C21/$E21)*100</f>
        <v>81.69863013698631</v>
      </c>
      <c r="G21" s="100">
        <f t="shared" ref="G21:G37" si="0">(D21/$E21)*100</f>
        <v>18.301369863013697</v>
      </c>
      <c r="H21" s="102">
        <v>1</v>
      </c>
    </row>
    <row r="22" spans="1:8" x14ac:dyDescent="0.35">
      <c r="B22" s="44" t="s">
        <v>31</v>
      </c>
      <c r="C22" s="26">
        <v>139</v>
      </c>
      <c r="D22" s="26">
        <v>287</v>
      </c>
      <c r="E22" s="26">
        <v>426</v>
      </c>
      <c r="F22" s="100">
        <f t="shared" ref="F22:F35" si="1">($C22/$E22)*100</f>
        <v>32.629107981220656</v>
      </c>
      <c r="G22" s="100">
        <f t="shared" si="0"/>
        <v>67.370892018779344</v>
      </c>
      <c r="H22" s="102">
        <v>1</v>
      </c>
    </row>
    <row r="23" spans="1:8" x14ac:dyDescent="0.35">
      <c r="B23" s="42" t="s">
        <v>12</v>
      </c>
      <c r="C23" s="26">
        <v>66</v>
      </c>
      <c r="D23" s="26">
        <v>313</v>
      </c>
      <c r="E23" s="26">
        <v>379</v>
      </c>
      <c r="F23" s="100">
        <f t="shared" si="1"/>
        <v>17.414248021108179</v>
      </c>
      <c r="G23" s="100">
        <f t="shared" si="0"/>
        <v>82.585751978891821</v>
      </c>
      <c r="H23" s="102">
        <v>1</v>
      </c>
    </row>
    <row r="24" spans="1:8" x14ac:dyDescent="0.35">
      <c r="B24" s="42" t="s">
        <v>13</v>
      </c>
      <c r="C24" s="26">
        <v>345</v>
      </c>
      <c r="D24" s="26">
        <v>614</v>
      </c>
      <c r="E24" s="26">
        <v>959</v>
      </c>
      <c r="F24" s="100">
        <f t="shared" si="1"/>
        <v>35.974973931178312</v>
      </c>
      <c r="G24" s="100">
        <f t="shared" si="0"/>
        <v>64.025026068821688</v>
      </c>
      <c r="H24" s="102">
        <v>1</v>
      </c>
    </row>
    <row r="25" spans="1:8" x14ac:dyDescent="0.35">
      <c r="B25" s="42" t="s">
        <v>14</v>
      </c>
      <c r="C25" s="26">
        <v>3</v>
      </c>
      <c r="D25" s="26">
        <v>30</v>
      </c>
      <c r="E25" s="26">
        <v>33</v>
      </c>
      <c r="F25" s="100">
        <f t="shared" si="1"/>
        <v>9.0909090909090917</v>
      </c>
      <c r="G25" s="100">
        <f t="shared" si="0"/>
        <v>90.909090909090907</v>
      </c>
      <c r="H25" s="102">
        <v>1</v>
      </c>
    </row>
    <row r="26" spans="1:8" x14ac:dyDescent="0.35">
      <c r="B26" s="42" t="s">
        <v>15</v>
      </c>
      <c r="C26" s="26">
        <v>14</v>
      </c>
      <c r="D26" s="26">
        <v>67</v>
      </c>
      <c r="E26" s="26">
        <v>81</v>
      </c>
      <c r="F26" s="100">
        <f t="shared" si="1"/>
        <v>17.283950617283949</v>
      </c>
      <c r="G26" s="100">
        <f t="shared" si="0"/>
        <v>82.716049382716051</v>
      </c>
      <c r="H26" s="102">
        <v>1</v>
      </c>
    </row>
    <row r="27" spans="1:8" x14ac:dyDescent="0.35">
      <c r="B27" s="42" t="s">
        <v>16</v>
      </c>
      <c r="C27" s="26">
        <v>30</v>
      </c>
      <c r="D27" s="26">
        <v>91</v>
      </c>
      <c r="E27" s="26">
        <v>121</v>
      </c>
      <c r="F27" s="100">
        <f t="shared" si="1"/>
        <v>24.793388429752067</v>
      </c>
      <c r="G27" s="100">
        <f t="shared" si="0"/>
        <v>75.206611570247944</v>
      </c>
      <c r="H27" s="102">
        <v>1</v>
      </c>
    </row>
    <row r="28" spans="1:8" x14ac:dyDescent="0.35">
      <c r="B28" s="44" t="s">
        <v>21</v>
      </c>
      <c r="C28" s="26">
        <v>3</v>
      </c>
      <c r="D28" s="26">
        <v>23</v>
      </c>
      <c r="E28" s="26">
        <v>26</v>
      </c>
      <c r="F28" s="100">
        <f t="shared" si="1"/>
        <v>11.538461538461538</v>
      </c>
      <c r="G28" s="100">
        <f t="shared" si="0"/>
        <v>88.461538461538453</v>
      </c>
      <c r="H28" s="102">
        <v>1</v>
      </c>
    </row>
    <row r="29" spans="1:8" x14ac:dyDescent="0.35">
      <c r="B29" s="26" t="s">
        <v>22</v>
      </c>
      <c r="C29" s="26">
        <v>11</v>
      </c>
      <c r="D29" s="26">
        <v>52</v>
      </c>
      <c r="E29" s="26">
        <v>63</v>
      </c>
      <c r="F29" s="100">
        <f t="shared" si="1"/>
        <v>17.460317460317459</v>
      </c>
      <c r="G29" s="100">
        <f t="shared" si="0"/>
        <v>82.539682539682531</v>
      </c>
      <c r="H29" s="102">
        <v>1</v>
      </c>
    </row>
    <row r="30" spans="1:8" x14ac:dyDescent="0.35">
      <c r="B30" s="26" t="s">
        <v>23</v>
      </c>
      <c r="C30" s="26">
        <v>18</v>
      </c>
      <c r="D30" s="26">
        <v>26</v>
      </c>
      <c r="E30" s="26">
        <v>44</v>
      </c>
      <c r="F30" s="100">
        <f t="shared" si="1"/>
        <v>40.909090909090914</v>
      </c>
      <c r="G30" s="100">
        <f t="shared" si="0"/>
        <v>59.090909090909093</v>
      </c>
      <c r="H30" s="102">
        <v>1</v>
      </c>
    </row>
    <row r="31" spans="1:8" x14ac:dyDescent="0.35">
      <c r="B31" s="26" t="s">
        <v>24</v>
      </c>
      <c r="C31" s="26">
        <v>11</v>
      </c>
      <c r="D31" s="26">
        <v>105</v>
      </c>
      <c r="E31" s="26">
        <v>116</v>
      </c>
      <c r="F31" s="100">
        <f t="shared" si="1"/>
        <v>9.4827586206896548</v>
      </c>
      <c r="G31" s="100">
        <f t="shared" si="0"/>
        <v>90.517241379310349</v>
      </c>
      <c r="H31" s="102">
        <v>1</v>
      </c>
    </row>
    <row r="32" spans="1:8" x14ac:dyDescent="0.35">
      <c r="B32" s="26" t="s">
        <v>25</v>
      </c>
      <c r="C32" s="26">
        <v>1</v>
      </c>
      <c r="D32" s="26">
        <v>11</v>
      </c>
      <c r="E32" s="26">
        <v>12</v>
      </c>
      <c r="F32" s="100">
        <f t="shared" si="1"/>
        <v>8.3333333333333321</v>
      </c>
      <c r="G32" s="100">
        <f t="shared" si="0"/>
        <v>91.666666666666657</v>
      </c>
      <c r="H32" s="102">
        <v>1</v>
      </c>
    </row>
    <row r="33" spans="2:8" x14ac:dyDescent="0.35">
      <c r="B33" s="26" t="s">
        <v>26</v>
      </c>
      <c r="C33" s="26">
        <v>11</v>
      </c>
      <c r="D33" s="26">
        <v>6</v>
      </c>
      <c r="E33" s="26">
        <v>17</v>
      </c>
      <c r="F33" s="100">
        <f t="shared" si="1"/>
        <v>64.705882352941174</v>
      </c>
      <c r="G33" s="100">
        <f t="shared" si="0"/>
        <v>35.294117647058826</v>
      </c>
      <c r="H33" s="102">
        <v>1</v>
      </c>
    </row>
    <row r="34" spans="2:8" x14ac:dyDescent="0.35">
      <c r="B34" s="26" t="s">
        <v>27</v>
      </c>
      <c r="C34" s="26">
        <v>8</v>
      </c>
      <c r="D34" s="26">
        <v>10</v>
      </c>
      <c r="E34" s="26">
        <v>18</v>
      </c>
      <c r="F34" s="100">
        <f t="shared" si="1"/>
        <v>44.444444444444443</v>
      </c>
      <c r="G34" s="100">
        <f t="shared" si="0"/>
        <v>55.555555555555557</v>
      </c>
      <c r="H34" s="102">
        <v>1</v>
      </c>
    </row>
    <row r="35" spans="2:8" x14ac:dyDescent="0.35">
      <c r="B35" s="26" t="s">
        <v>48</v>
      </c>
      <c r="C35" s="26">
        <v>17</v>
      </c>
      <c r="D35" s="26">
        <v>61</v>
      </c>
      <c r="E35" s="26">
        <v>78</v>
      </c>
      <c r="F35" s="100">
        <f t="shared" si="1"/>
        <v>21.794871794871796</v>
      </c>
      <c r="G35" s="100">
        <f t="shared" si="0"/>
        <v>78.205128205128204</v>
      </c>
      <c r="H35" s="102">
        <v>1</v>
      </c>
    </row>
    <row r="36" spans="2:8" x14ac:dyDescent="0.35">
      <c r="B36" s="98" t="s">
        <v>49</v>
      </c>
      <c r="C36" s="98">
        <v>9</v>
      </c>
      <c r="D36" s="98">
        <v>9</v>
      </c>
      <c r="E36" s="98">
        <v>18</v>
      </c>
      <c r="F36" s="101">
        <f>($C36/$E36)*100</f>
        <v>50</v>
      </c>
      <c r="G36" s="101">
        <f t="shared" si="0"/>
        <v>50</v>
      </c>
      <c r="H36" s="103">
        <v>1</v>
      </c>
    </row>
    <row r="37" spans="2:8" x14ac:dyDescent="0.35">
      <c r="B37" s="106" t="s">
        <v>29</v>
      </c>
      <c r="C37" s="107">
        <v>2177</v>
      </c>
      <c r="D37" s="107">
        <v>2039</v>
      </c>
      <c r="E37" s="107">
        <v>4216</v>
      </c>
      <c r="F37" s="108">
        <f>($C37/$E37)*100</f>
        <v>51.636622390891837</v>
      </c>
      <c r="G37" s="108">
        <f t="shared" si="0"/>
        <v>48.363377609108163</v>
      </c>
      <c r="H37" s="109">
        <v>1</v>
      </c>
    </row>
    <row r="38" spans="2:8" hidden="1" x14ac:dyDescent="0.35"/>
    <row r="40" spans="2:8" x14ac:dyDescent="0.35">
      <c r="B40" s="116" t="s">
        <v>73</v>
      </c>
    </row>
  </sheetData>
  <mergeCells count="2">
    <mergeCell ref="C20:D20"/>
    <mergeCell ref="F20:G20"/>
  </mergeCells>
  <phoneticPr fontId="16" type="noConversion"/>
  <hyperlinks>
    <hyperlink ref="A1" r:id="rId1"/>
  </hyperlinks>
  <pageMargins left="0.7" right="0.7" top="0.75" bottom="0.75" header="0.3" footer="0.3"/>
  <pageSetup paperSize="9" orientation="portrait" horizontalDpi="300"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A3" sqref="A3"/>
    </sheetView>
  </sheetViews>
  <sheetFormatPr defaultRowHeight="14.5" x14ac:dyDescent="0.35"/>
  <cols>
    <col min="2" max="2" width="30.1796875" customWidth="1"/>
    <col min="7" max="7" width="15" customWidth="1"/>
  </cols>
  <sheetData>
    <row r="1" spans="1:7" x14ac:dyDescent="0.35">
      <c r="A1" s="39" t="s">
        <v>38</v>
      </c>
    </row>
    <row r="3" spans="1:7" ht="18" x14ac:dyDescent="0.4">
      <c r="A3" s="94" t="s">
        <v>115</v>
      </c>
    </row>
    <row r="5" spans="1:7" x14ac:dyDescent="0.35">
      <c r="A5" t="s">
        <v>5</v>
      </c>
      <c r="B5" t="s">
        <v>5</v>
      </c>
      <c r="C5" s="163" t="s">
        <v>76</v>
      </c>
      <c r="D5" s="164"/>
      <c r="E5" s="164"/>
      <c r="F5" s="164"/>
      <c r="G5" s="165"/>
    </row>
    <row r="6" spans="1:7" x14ac:dyDescent="0.35">
      <c r="C6" s="144" t="s">
        <v>68</v>
      </c>
      <c r="D6" s="144" t="s">
        <v>69</v>
      </c>
      <c r="E6" s="19" t="s">
        <v>29</v>
      </c>
      <c r="F6" s="144" t="s">
        <v>70</v>
      </c>
      <c r="G6" s="144" t="s">
        <v>71</v>
      </c>
    </row>
    <row r="7" spans="1:7" x14ac:dyDescent="0.35">
      <c r="A7" s="166" t="s">
        <v>1</v>
      </c>
      <c r="B7" s="95" t="s">
        <v>30</v>
      </c>
      <c r="C7" s="26">
        <v>1366</v>
      </c>
      <c r="D7" s="26">
        <v>31</v>
      </c>
      <c r="E7" s="26">
        <v>1397</v>
      </c>
      <c r="F7" s="100">
        <f>(C7/E7)*100</f>
        <v>97.780959198282034</v>
      </c>
      <c r="G7" s="100">
        <f>(D7/E7)*100</f>
        <v>2.2190408017179668</v>
      </c>
    </row>
    <row r="8" spans="1:7" x14ac:dyDescent="0.35">
      <c r="A8" s="167"/>
      <c r="B8" s="51" t="s">
        <v>31</v>
      </c>
      <c r="C8" s="26">
        <v>325</v>
      </c>
      <c r="D8" s="26">
        <v>119</v>
      </c>
      <c r="E8" s="26">
        <v>444</v>
      </c>
      <c r="F8" s="100">
        <f t="shared" ref="F8:F23" si="0">(C8/E8)*100</f>
        <v>73.198198198198199</v>
      </c>
      <c r="G8" s="100">
        <f t="shared" ref="G8:G23" si="1">(D8/E8)*100</f>
        <v>26.801801801801801</v>
      </c>
    </row>
    <row r="9" spans="1:7" x14ac:dyDescent="0.35">
      <c r="A9" s="167"/>
      <c r="B9" s="96" t="s">
        <v>12</v>
      </c>
      <c r="C9" s="26">
        <v>243</v>
      </c>
      <c r="D9" s="26">
        <v>167</v>
      </c>
      <c r="E9" s="26">
        <v>410</v>
      </c>
      <c r="F9" s="100">
        <f t="shared" si="0"/>
        <v>59.268292682926827</v>
      </c>
      <c r="G9" s="100">
        <f t="shared" si="1"/>
        <v>40.731707317073166</v>
      </c>
    </row>
    <row r="10" spans="1:7" x14ac:dyDescent="0.35">
      <c r="A10" s="167"/>
      <c r="B10" s="96" t="s">
        <v>13</v>
      </c>
      <c r="C10" s="26">
        <v>822</v>
      </c>
      <c r="D10" s="26">
        <v>182</v>
      </c>
      <c r="E10" s="26">
        <v>1004</v>
      </c>
      <c r="F10" s="100">
        <f t="shared" si="0"/>
        <v>81.872509960159363</v>
      </c>
      <c r="G10" s="100">
        <f t="shared" si="1"/>
        <v>18.127490039840637</v>
      </c>
    </row>
    <row r="11" spans="1:7" x14ac:dyDescent="0.35">
      <c r="A11" s="167"/>
      <c r="B11" s="96" t="s">
        <v>14</v>
      </c>
      <c r="C11" s="26">
        <v>12</v>
      </c>
      <c r="D11" s="26">
        <v>21</v>
      </c>
      <c r="E11" s="26">
        <v>33</v>
      </c>
      <c r="F11" s="100">
        <f t="shared" si="0"/>
        <v>36.363636363636367</v>
      </c>
      <c r="G11" s="100">
        <f t="shared" si="1"/>
        <v>63.636363636363633</v>
      </c>
    </row>
    <row r="12" spans="1:7" x14ac:dyDescent="0.35">
      <c r="A12" s="167"/>
      <c r="B12" s="96" t="s">
        <v>15</v>
      </c>
      <c r="C12" s="26">
        <v>56</v>
      </c>
      <c r="D12" s="26">
        <v>28</v>
      </c>
      <c r="E12" s="26">
        <v>84</v>
      </c>
      <c r="F12" s="100">
        <f t="shared" si="0"/>
        <v>66.666666666666657</v>
      </c>
      <c r="G12" s="100">
        <f t="shared" si="1"/>
        <v>33.333333333333329</v>
      </c>
    </row>
    <row r="13" spans="1:7" x14ac:dyDescent="0.35">
      <c r="A13" s="167"/>
      <c r="B13" s="96" t="s">
        <v>16</v>
      </c>
      <c r="C13" s="26">
        <v>97</v>
      </c>
      <c r="D13" s="26">
        <v>30</v>
      </c>
      <c r="E13" s="26">
        <v>127</v>
      </c>
      <c r="F13" s="100">
        <f t="shared" si="0"/>
        <v>76.377952755905511</v>
      </c>
      <c r="G13" s="100">
        <f t="shared" si="1"/>
        <v>23.622047244094489</v>
      </c>
    </row>
    <row r="14" spans="1:7" x14ac:dyDescent="0.35">
      <c r="A14" s="167"/>
      <c r="B14" s="51" t="s">
        <v>21</v>
      </c>
      <c r="C14" s="26">
        <v>16</v>
      </c>
      <c r="D14" s="26">
        <v>10</v>
      </c>
      <c r="E14" s="26">
        <v>26</v>
      </c>
      <c r="F14" s="100">
        <f t="shared" si="0"/>
        <v>61.53846153846154</v>
      </c>
      <c r="G14" s="100">
        <f t="shared" si="1"/>
        <v>38.461538461538467</v>
      </c>
    </row>
    <row r="15" spans="1:7" x14ac:dyDescent="0.35">
      <c r="A15" s="167"/>
      <c r="B15" s="8" t="s">
        <v>22</v>
      </c>
      <c r="C15" s="26">
        <v>45</v>
      </c>
      <c r="D15" s="26">
        <v>22</v>
      </c>
      <c r="E15" s="26">
        <v>67</v>
      </c>
      <c r="F15" s="100">
        <f t="shared" si="0"/>
        <v>67.164179104477611</v>
      </c>
      <c r="G15" s="100">
        <f t="shared" si="1"/>
        <v>32.835820895522389</v>
      </c>
    </row>
    <row r="16" spans="1:7" x14ac:dyDescent="0.35">
      <c r="A16" s="167"/>
      <c r="B16" s="8" t="s">
        <v>23</v>
      </c>
      <c r="C16" s="26">
        <v>23</v>
      </c>
      <c r="D16" s="26">
        <v>22</v>
      </c>
      <c r="E16" s="26">
        <v>45</v>
      </c>
      <c r="F16" s="100">
        <f t="shared" si="0"/>
        <v>51.111111111111107</v>
      </c>
      <c r="G16" s="100">
        <f t="shared" si="1"/>
        <v>48.888888888888886</v>
      </c>
    </row>
    <row r="17" spans="1:7" x14ac:dyDescent="0.35">
      <c r="A17" s="167"/>
      <c r="B17" s="8" t="s">
        <v>24</v>
      </c>
      <c r="C17" s="26">
        <v>54</v>
      </c>
      <c r="D17" s="26">
        <v>76</v>
      </c>
      <c r="E17" s="26">
        <v>130</v>
      </c>
      <c r="F17" s="100">
        <f t="shared" si="0"/>
        <v>41.53846153846154</v>
      </c>
      <c r="G17" s="100">
        <f t="shared" si="1"/>
        <v>58.461538461538467</v>
      </c>
    </row>
    <row r="18" spans="1:7" x14ac:dyDescent="0.35">
      <c r="A18" s="167"/>
      <c r="B18" s="8" t="s">
        <v>25</v>
      </c>
      <c r="C18" s="26">
        <v>4</v>
      </c>
      <c r="D18" s="26">
        <v>11</v>
      </c>
      <c r="E18" s="26">
        <v>15</v>
      </c>
      <c r="F18" s="100">
        <f t="shared" si="0"/>
        <v>26.666666666666668</v>
      </c>
      <c r="G18" s="100">
        <f t="shared" si="1"/>
        <v>73.333333333333329</v>
      </c>
    </row>
    <row r="19" spans="1:7" x14ac:dyDescent="0.35">
      <c r="A19" s="167"/>
      <c r="B19" s="8" t="s">
        <v>26</v>
      </c>
      <c r="C19" s="26">
        <v>10</v>
      </c>
      <c r="D19" s="26">
        <v>7</v>
      </c>
      <c r="E19" s="26">
        <v>17</v>
      </c>
      <c r="F19" s="100">
        <f t="shared" si="0"/>
        <v>58.82352941176471</v>
      </c>
      <c r="G19" s="100">
        <f t="shared" si="1"/>
        <v>41.17647058823529</v>
      </c>
    </row>
    <row r="20" spans="1:7" x14ac:dyDescent="0.35">
      <c r="A20" s="167"/>
      <c r="B20" s="8" t="s">
        <v>45</v>
      </c>
      <c r="C20" s="26">
        <v>8</v>
      </c>
      <c r="D20" s="26">
        <v>12</v>
      </c>
      <c r="E20" s="26">
        <v>20</v>
      </c>
      <c r="F20" s="100">
        <f t="shared" si="0"/>
        <v>40</v>
      </c>
      <c r="G20" s="100">
        <f t="shared" si="1"/>
        <v>60</v>
      </c>
    </row>
    <row r="21" spans="1:7" x14ac:dyDescent="0.35">
      <c r="A21" s="167"/>
      <c r="B21" s="8" t="s">
        <v>77</v>
      </c>
      <c r="C21" s="26">
        <v>28</v>
      </c>
      <c r="D21" s="26">
        <v>54</v>
      </c>
      <c r="E21" s="26">
        <v>82</v>
      </c>
      <c r="F21" s="100">
        <f t="shared" si="0"/>
        <v>34.146341463414636</v>
      </c>
      <c r="G21" s="100">
        <f t="shared" si="1"/>
        <v>65.853658536585371</v>
      </c>
    </row>
    <row r="22" spans="1:7" x14ac:dyDescent="0.35">
      <c r="A22" s="167"/>
      <c r="B22" s="8" t="s">
        <v>49</v>
      </c>
      <c r="C22" s="26">
        <v>1</v>
      </c>
      <c r="D22" s="26">
        <v>1</v>
      </c>
      <c r="E22" s="26">
        <v>2</v>
      </c>
      <c r="F22" s="100">
        <f t="shared" si="0"/>
        <v>50</v>
      </c>
      <c r="G22" s="100">
        <f t="shared" si="1"/>
        <v>50</v>
      </c>
    </row>
    <row r="23" spans="1:7" x14ac:dyDescent="0.35">
      <c r="A23" s="168"/>
      <c r="B23" s="10" t="s">
        <v>29</v>
      </c>
      <c r="C23" s="19">
        <v>3110</v>
      </c>
      <c r="D23" s="19">
        <v>793</v>
      </c>
      <c r="E23" s="19">
        <v>3903</v>
      </c>
      <c r="F23" s="104">
        <f t="shared" si="0"/>
        <v>79.682295669997444</v>
      </c>
      <c r="G23" s="104">
        <f t="shared" si="1"/>
        <v>20.317704330002563</v>
      </c>
    </row>
    <row r="24" spans="1:7" x14ac:dyDescent="0.35">
      <c r="B24" s="116" t="s">
        <v>78</v>
      </c>
    </row>
    <row r="25" spans="1:7" x14ac:dyDescent="0.35">
      <c r="B25" s="116" t="s">
        <v>79</v>
      </c>
    </row>
  </sheetData>
  <mergeCells count="2">
    <mergeCell ref="C5:G5"/>
    <mergeCell ref="A7:A23"/>
  </mergeCells>
  <phoneticPr fontId="16" type="noConversion"/>
  <hyperlinks>
    <hyperlink ref="A1"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election activeCell="A2" sqref="A2"/>
    </sheetView>
  </sheetViews>
  <sheetFormatPr defaultRowHeight="14.5" x14ac:dyDescent="0.35"/>
  <cols>
    <col min="2" max="2" width="12.54296875" customWidth="1"/>
    <col min="3" max="3" width="13.81640625" customWidth="1"/>
    <col min="4" max="4" width="13.453125" customWidth="1"/>
    <col min="8" max="8" width="12" bestFit="1" customWidth="1"/>
    <col min="9" max="9" width="13.453125" customWidth="1"/>
    <col min="10" max="10" width="14.54296875" bestFit="1" customWidth="1"/>
    <col min="16" max="16" width="11.54296875" customWidth="1"/>
    <col min="17" max="17" width="17" bestFit="1" customWidth="1"/>
  </cols>
  <sheetData>
    <row r="1" spans="1:19" x14ac:dyDescent="0.35">
      <c r="A1" s="39" t="s">
        <v>38</v>
      </c>
    </row>
    <row r="3" spans="1:19" ht="18" x14ac:dyDescent="0.4">
      <c r="A3" s="94" t="s">
        <v>66</v>
      </c>
    </row>
    <row r="5" spans="1:19" x14ac:dyDescent="0.35">
      <c r="A5" t="s">
        <v>5</v>
      </c>
      <c r="B5" t="s">
        <v>5</v>
      </c>
      <c r="C5" s="113" t="s">
        <v>1</v>
      </c>
      <c r="D5" s="18"/>
      <c r="E5" s="18"/>
      <c r="F5" s="18"/>
      <c r="G5" s="18"/>
      <c r="H5" s="18"/>
      <c r="I5" s="18"/>
      <c r="J5" s="18"/>
      <c r="K5" s="18"/>
      <c r="L5" s="18"/>
      <c r="M5" s="18"/>
      <c r="N5" s="18"/>
      <c r="O5" s="18"/>
      <c r="P5" s="18"/>
      <c r="Q5" s="18"/>
      <c r="R5" s="18"/>
      <c r="S5" s="11"/>
    </row>
    <row r="6" spans="1:19" ht="58" x14ac:dyDescent="0.35">
      <c r="C6" s="110" t="s">
        <v>30</v>
      </c>
      <c r="D6" s="110" t="s">
        <v>31</v>
      </c>
      <c r="E6" s="111" t="s">
        <v>12</v>
      </c>
      <c r="F6" s="111" t="s">
        <v>13</v>
      </c>
      <c r="G6" s="111" t="s">
        <v>14</v>
      </c>
      <c r="H6" s="111" t="s">
        <v>15</v>
      </c>
      <c r="I6" s="111" t="s">
        <v>16</v>
      </c>
      <c r="J6" s="110" t="s">
        <v>21</v>
      </c>
      <c r="K6" s="112" t="s">
        <v>22</v>
      </c>
      <c r="L6" s="112" t="s">
        <v>23</v>
      </c>
      <c r="M6" s="112" t="s">
        <v>24</v>
      </c>
      <c r="N6" s="112" t="s">
        <v>25</v>
      </c>
      <c r="O6" s="112" t="s">
        <v>26</v>
      </c>
      <c r="P6" s="112" t="s">
        <v>45</v>
      </c>
      <c r="Q6" s="112" t="s">
        <v>48</v>
      </c>
      <c r="R6" s="112" t="s">
        <v>49</v>
      </c>
      <c r="S6" s="19" t="s">
        <v>29</v>
      </c>
    </row>
    <row r="7" spans="1:19" x14ac:dyDescent="0.35">
      <c r="A7" s="169" t="s">
        <v>61</v>
      </c>
      <c r="B7" s="114" t="s">
        <v>54</v>
      </c>
      <c r="C7" s="99">
        <v>298</v>
      </c>
      <c r="D7" s="99">
        <v>69</v>
      </c>
      <c r="E7" s="99">
        <v>43</v>
      </c>
      <c r="F7" s="99">
        <v>32</v>
      </c>
      <c r="G7" s="99">
        <v>0</v>
      </c>
      <c r="H7" s="99">
        <v>4</v>
      </c>
      <c r="I7" s="99">
        <v>9</v>
      </c>
      <c r="J7" s="99">
        <v>9</v>
      </c>
      <c r="K7" s="99">
        <v>17</v>
      </c>
      <c r="L7" s="99">
        <v>5</v>
      </c>
      <c r="M7" s="99">
        <v>30</v>
      </c>
      <c r="N7" s="114">
        <v>3</v>
      </c>
      <c r="O7" s="99">
        <v>3</v>
      </c>
      <c r="P7" s="99">
        <v>5</v>
      </c>
      <c r="Q7" s="99">
        <v>12</v>
      </c>
      <c r="R7" s="99">
        <v>0</v>
      </c>
      <c r="S7" s="99">
        <v>539</v>
      </c>
    </row>
    <row r="8" spans="1:19" x14ac:dyDescent="0.35">
      <c r="A8" s="170"/>
      <c r="B8" s="8" t="s">
        <v>55</v>
      </c>
      <c r="C8" s="26">
        <v>355</v>
      </c>
      <c r="D8" s="26">
        <v>86</v>
      </c>
      <c r="E8" s="26">
        <v>86</v>
      </c>
      <c r="F8" s="26">
        <v>81</v>
      </c>
      <c r="G8" s="26">
        <v>5</v>
      </c>
      <c r="H8" s="26">
        <v>6</v>
      </c>
      <c r="I8" s="26">
        <v>6</v>
      </c>
      <c r="J8" s="26">
        <v>6</v>
      </c>
      <c r="K8" s="26">
        <v>26</v>
      </c>
      <c r="L8" s="26">
        <v>10</v>
      </c>
      <c r="M8" s="26">
        <v>45</v>
      </c>
      <c r="N8" s="8">
        <v>5</v>
      </c>
      <c r="O8" s="26">
        <v>1</v>
      </c>
      <c r="P8" s="26">
        <v>1</v>
      </c>
      <c r="Q8" s="26">
        <v>17</v>
      </c>
      <c r="R8" s="26">
        <v>1</v>
      </c>
      <c r="S8" s="26">
        <v>737</v>
      </c>
    </row>
    <row r="9" spans="1:19" x14ac:dyDescent="0.35">
      <c r="A9" s="170"/>
      <c r="B9" s="8" t="s">
        <v>56</v>
      </c>
      <c r="C9" s="26">
        <v>436</v>
      </c>
      <c r="D9" s="26">
        <v>82</v>
      </c>
      <c r="E9" s="26">
        <v>79</v>
      </c>
      <c r="F9" s="26">
        <v>152</v>
      </c>
      <c r="G9" s="26">
        <v>2</v>
      </c>
      <c r="H9" s="26">
        <v>11</v>
      </c>
      <c r="I9" s="26">
        <v>20</v>
      </c>
      <c r="J9" s="26">
        <v>4</v>
      </c>
      <c r="K9" s="26">
        <v>11</v>
      </c>
      <c r="L9" s="26">
        <v>5</v>
      </c>
      <c r="M9" s="26">
        <v>37</v>
      </c>
      <c r="N9" s="8">
        <v>3</v>
      </c>
      <c r="O9" s="26">
        <v>5</v>
      </c>
      <c r="P9" s="26">
        <v>5</v>
      </c>
      <c r="Q9" s="26">
        <v>8</v>
      </c>
      <c r="R9" s="26">
        <v>6</v>
      </c>
      <c r="S9" s="26">
        <v>866</v>
      </c>
    </row>
    <row r="10" spans="1:19" x14ac:dyDescent="0.35">
      <c r="A10" s="170"/>
      <c r="B10" s="8" t="s">
        <v>57</v>
      </c>
      <c r="C10" s="26">
        <v>353</v>
      </c>
      <c r="D10" s="26">
        <v>77</v>
      </c>
      <c r="E10" s="26">
        <v>71</v>
      </c>
      <c r="F10" s="26">
        <v>157</v>
      </c>
      <c r="G10" s="26">
        <v>2</v>
      </c>
      <c r="H10" s="26">
        <v>5</v>
      </c>
      <c r="I10" s="26">
        <v>22</v>
      </c>
      <c r="J10" s="26">
        <v>4</v>
      </c>
      <c r="K10" s="26">
        <v>10</v>
      </c>
      <c r="L10" s="26">
        <v>6</v>
      </c>
      <c r="M10" s="26">
        <v>14</v>
      </c>
      <c r="N10" s="8">
        <v>1</v>
      </c>
      <c r="O10" s="26">
        <v>4</v>
      </c>
      <c r="P10" s="26">
        <v>5</v>
      </c>
      <c r="Q10" s="26">
        <v>16</v>
      </c>
      <c r="R10" s="26">
        <v>2</v>
      </c>
      <c r="S10" s="26">
        <v>749</v>
      </c>
    </row>
    <row r="11" spans="1:19" x14ac:dyDescent="0.35">
      <c r="A11" s="170"/>
      <c r="B11" s="8" t="s">
        <v>58</v>
      </c>
      <c r="C11" s="26">
        <v>276</v>
      </c>
      <c r="D11" s="26">
        <v>39</v>
      </c>
      <c r="E11" s="26">
        <v>59</v>
      </c>
      <c r="F11" s="26">
        <v>216</v>
      </c>
      <c r="G11" s="26">
        <v>6</v>
      </c>
      <c r="H11" s="26">
        <v>13</v>
      </c>
      <c r="I11" s="26">
        <v>26</v>
      </c>
      <c r="J11" s="26">
        <v>1</v>
      </c>
      <c r="K11" s="26">
        <v>4</v>
      </c>
      <c r="L11" s="26">
        <v>8</v>
      </c>
      <c r="M11" s="26">
        <v>1</v>
      </c>
      <c r="N11" s="8">
        <v>3</v>
      </c>
      <c r="O11" s="26">
        <v>3</v>
      </c>
      <c r="P11" s="26">
        <v>0</v>
      </c>
      <c r="Q11" s="26">
        <v>17</v>
      </c>
      <c r="R11" s="26">
        <v>6</v>
      </c>
      <c r="S11" s="26">
        <v>678</v>
      </c>
    </row>
    <row r="12" spans="1:19" x14ac:dyDescent="0.35">
      <c r="A12" s="170"/>
      <c r="B12" s="8" t="s">
        <v>59</v>
      </c>
      <c r="C12" s="26">
        <v>213</v>
      </c>
      <c r="D12" s="26">
        <v>91</v>
      </c>
      <c r="E12" s="26">
        <v>77</v>
      </c>
      <c r="F12" s="26">
        <v>364</v>
      </c>
      <c r="G12" s="26">
        <v>18</v>
      </c>
      <c r="H12" s="26">
        <v>46</v>
      </c>
      <c r="I12" s="26">
        <v>44</v>
      </c>
      <c r="J12" s="26">
        <v>2</v>
      </c>
      <c r="K12" s="26">
        <v>0</v>
      </c>
      <c r="L12" s="26">
        <v>13</v>
      </c>
      <c r="M12" s="26">
        <v>6</v>
      </c>
      <c r="N12" s="8">
        <v>1</v>
      </c>
      <c r="O12" s="26">
        <v>1</v>
      </c>
      <c r="P12" s="26">
        <v>4</v>
      </c>
      <c r="Q12" s="26">
        <v>15</v>
      </c>
      <c r="R12" s="26">
        <v>6</v>
      </c>
      <c r="S12" s="26">
        <v>901</v>
      </c>
    </row>
    <row r="13" spans="1:19" ht="27.75" customHeight="1" x14ac:dyDescent="0.35">
      <c r="A13" s="170"/>
      <c r="B13" s="117" t="s">
        <v>74</v>
      </c>
      <c r="C13" s="26">
        <v>7</v>
      </c>
      <c r="D13" s="26">
        <v>1</v>
      </c>
      <c r="E13" s="26">
        <v>1</v>
      </c>
      <c r="F13" s="26">
        <v>6</v>
      </c>
      <c r="G13" s="26">
        <v>0</v>
      </c>
      <c r="H13" s="26">
        <v>0</v>
      </c>
      <c r="I13" s="26">
        <v>1</v>
      </c>
      <c r="J13" s="26">
        <v>0</v>
      </c>
      <c r="K13" s="26">
        <v>0</v>
      </c>
      <c r="L13" s="26">
        <v>0</v>
      </c>
      <c r="M13" s="26">
        <v>1</v>
      </c>
      <c r="N13" s="8">
        <v>0</v>
      </c>
      <c r="O13" s="26">
        <v>0</v>
      </c>
      <c r="P13" s="26">
        <v>0</v>
      </c>
      <c r="Q13" s="26">
        <v>0</v>
      </c>
      <c r="R13" s="26">
        <v>1</v>
      </c>
      <c r="S13" s="26">
        <v>18</v>
      </c>
    </row>
    <row r="14" spans="1:19" x14ac:dyDescent="0.35">
      <c r="A14" s="98"/>
      <c r="B14" s="21" t="s">
        <v>29</v>
      </c>
      <c r="C14" s="98">
        <v>1938</v>
      </c>
      <c r="D14" s="98">
        <v>445</v>
      </c>
      <c r="E14" s="98">
        <v>416</v>
      </c>
      <c r="F14" s="98">
        <v>1008</v>
      </c>
      <c r="G14" s="98">
        <v>33</v>
      </c>
      <c r="H14" s="98">
        <v>85</v>
      </c>
      <c r="I14" s="98">
        <v>128</v>
      </c>
      <c r="J14" s="98">
        <v>26</v>
      </c>
      <c r="K14" s="98">
        <v>68</v>
      </c>
      <c r="L14" s="98">
        <v>47</v>
      </c>
      <c r="M14" s="98">
        <v>134</v>
      </c>
      <c r="N14" s="21">
        <v>16</v>
      </c>
      <c r="O14" s="98">
        <v>17</v>
      </c>
      <c r="P14" s="98">
        <v>20</v>
      </c>
      <c r="Q14" s="98">
        <v>85</v>
      </c>
      <c r="R14" s="98">
        <v>22</v>
      </c>
      <c r="S14" s="98">
        <v>4488</v>
      </c>
    </row>
    <row r="16" spans="1:19" x14ac:dyDescent="0.35">
      <c r="A16" s="169" t="s">
        <v>65</v>
      </c>
      <c r="B16" s="114" t="s">
        <v>60</v>
      </c>
      <c r="C16" s="99">
        <f>SUM(C7:C9)</f>
        <v>1089</v>
      </c>
      <c r="D16" s="99">
        <f t="shared" ref="D16:S16" si="0">SUM(D7:D9)</f>
        <v>237</v>
      </c>
      <c r="E16" s="99">
        <f t="shared" si="0"/>
        <v>208</v>
      </c>
      <c r="F16" s="99">
        <f t="shared" si="0"/>
        <v>265</v>
      </c>
      <c r="G16" s="99">
        <f t="shared" si="0"/>
        <v>7</v>
      </c>
      <c r="H16" s="99">
        <f t="shared" si="0"/>
        <v>21</v>
      </c>
      <c r="I16" s="99">
        <f t="shared" si="0"/>
        <v>35</v>
      </c>
      <c r="J16" s="99">
        <f t="shared" si="0"/>
        <v>19</v>
      </c>
      <c r="K16" s="99">
        <f t="shared" si="0"/>
        <v>54</v>
      </c>
      <c r="L16" s="99">
        <f t="shared" si="0"/>
        <v>20</v>
      </c>
      <c r="M16" s="99">
        <f t="shared" si="0"/>
        <v>112</v>
      </c>
      <c r="N16" s="99">
        <f t="shared" si="0"/>
        <v>11</v>
      </c>
      <c r="O16" s="99">
        <f t="shared" si="0"/>
        <v>9</v>
      </c>
      <c r="P16" s="99">
        <f t="shared" si="0"/>
        <v>11</v>
      </c>
      <c r="Q16" s="99">
        <f t="shared" si="0"/>
        <v>37</v>
      </c>
      <c r="R16" s="99">
        <f t="shared" si="0"/>
        <v>7</v>
      </c>
      <c r="S16" s="99">
        <f t="shared" si="0"/>
        <v>2142</v>
      </c>
    </row>
    <row r="17" spans="1:19" x14ac:dyDescent="0.35">
      <c r="A17" s="170"/>
      <c r="B17" s="8" t="s">
        <v>64</v>
      </c>
      <c r="C17" s="26">
        <f>SUM(C10:C12)</f>
        <v>842</v>
      </c>
      <c r="D17" s="26">
        <f t="shared" ref="D17:S17" si="1">SUM(D10:D12)</f>
        <v>207</v>
      </c>
      <c r="E17" s="26">
        <f t="shared" si="1"/>
        <v>207</v>
      </c>
      <c r="F17" s="26">
        <f t="shared" si="1"/>
        <v>737</v>
      </c>
      <c r="G17" s="26">
        <f t="shared" si="1"/>
        <v>26</v>
      </c>
      <c r="H17" s="26">
        <f t="shared" si="1"/>
        <v>64</v>
      </c>
      <c r="I17" s="26">
        <f t="shared" si="1"/>
        <v>92</v>
      </c>
      <c r="J17" s="26">
        <f t="shared" si="1"/>
        <v>7</v>
      </c>
      <c r="K17" s="26">
        <f t="shared" si="1"/>
        <v>14</v>
      </c>
      <c r="L17" s="26">
        <f t="shared" si="1"/>
        <v>27</v>
      </c>
      <c r="M17" s="26">
        <f t="shared" si="1"/>
        <v>21</v>
      </c>
      <c r="N17" s="26">
        <f t="shared" si="1"/>
        <v>5</v>
      </c>
      <c r="O17" s="26">
        <f t="shared" si="1"/>
        <v>8</v>
      </c>
      <c r="P17" s="26">
        <f t="shared" si="1"/>
        <v>9</v>
      </c>
      <c r="Q17" s="26">
        <f t="shared" si="1"/>
        <v>48</v>
      </c>
      <c r="R17" s="26">
        <f t="shared" si="1"/>
        <v>14</v>
      </c>
      <c r="S17" s="26">
        <f t="shared" si="1"/>
        <v>2328</v>
      </c>
    </row>
    <row r="18" spans="1:19" ht="21" customHeight="1" x14ac:dyDescent="0.35">
      <c r="A18" s="170"/>
      <c r="B18" s="19" t="s">
        <v>29</v>
      </c>
      <c r="C18" s="19">
        <f>SUM(C16+C17)</f>
        <v>1931</v>
      </c>
      <c r="D18" s="19">
        <f t="shared" ref="D18:R18" si="2">SUM(D16+D17)</f>
        <v>444</v>
      </c>
      <c r="E18" s="19">
        <f t="shared" si="2"/>
        <v>415</v>
      </c>
      <c r="F18" s="19">
        <f t="shared" si="2"/>
        <v>1002</v>
      </c>
      <c r="G18" s="19">
        <f t="shared" si="2"/>
        <v>33</v>
      </c>
      <c r="H18" s="19">
        <f t="shared" si="2"/>
        <v>85</v>
      </c>
      <c r="I18" s="19">
        <f t="shared" si="2"/>
        <v>127</v>
      </c>
      <c r="J18" s="19">
        <f t="shared" si="2"/>
        <v>26</v>
      </c>
      <c r="K18" s="19">
        <f t="shared" si="2"/>
        <v>68</v>
      </c>
      <c r="L18" s="19">
        <f t="shared" si="2"/>
        <v>47</v>
      </c>
      <c r="M18" s="19">
        <f t="shared" si="2"/>
        <v>133</v>
      </c>
      <c r="N18" s="19">
        <f t="shared" si="2"/>
        <v>16</v>
      </c>
      <c r="O18" s="19">
        <f t="shared" si="2"/>
        <v>17</v>
      </c>
      <c r="P18" s="19">
        <f t="shared" si="2"/>
        <v>20</v>
      </c>
      <c r="Q18" s="19">
        <f t="shared" si="2"/>
        <v>85</v>
      </c>
      <c r="R18" s="19">
        <f t="shared" si="2"/>
        <v>21</v>
      </c>
      <c r="S18" s="19">
        <f>2142+2328</f>
        <v>4470</v>
      </c>
    </row>
    <row r="19" spans="1:19" x14ac:dyDescent="0.35">
      <c r="A19" s="171"/>
      <c r="B19" s="114" t="s">
        <v>62</v>
      </c>
      <c r="C19" s="115">
        <f t="shared" ref="C19:S19" si="3">(C16/C18)*100</f>
        <v>56.395649922320047</v>
      </c>
      <c r="D19" s="115">
        <f t="shared" si="3"/>
        <v>53.378378378378379</v>
      </c>
      <c r="E19" s="115">
        <f t="shared" si="3"/>
        <v>50.120481927710848</v>
      </c>
      <c r="F19" s="115">
        <f t="shared" si="3"/>
        <v>26.447105788423151</v>
      </c>
      <c r="G19" s="115">
        <f t="shared" si="3"/>
        <v>21.212121212121211</v>
      </c>
      <c r="H19" s="115">
        <f t="shared" si="3"/>
        <v>24.705882352941178</v>
      </c>
      <c r="I19" s="115">
        <f t="shared" si="3"/>
        <v>27.559055118110237</v>
      </c>
      <c r="J19" s="115">
        <f t="shared" si="3"/>
        <v>73.076923076923066</v>
      </c>
      <c r="K19" s="115">
        <f t="shared" si="3"/>
        <v>79.411764705882348</v>
      </c>
      <c r="L19" s="115">
        <f t="shared" si="3"/>
        <v>42.553191489361701</v>
      </c>
      <c r="M19" s="115">
        <f t="shared" si="3"/>
        <v>84.210526315789465</v>
      </c>
      <c r="N19" s="115">
        <f t="shared" si="3"/>
        <v>68.75</v>
      </c>
      <c r="O19" s="115">
        <f t="shared" si="3"/>
        <v>52.941176470588239</v>
      </c>
      <c r="P19" s="115">
        <f t="shared" si="3"/>
        <v>55.000000000000007</v>
      </c>
      <c r="Q19" s="115">
        <f t="shared" si="3"/>
        <v>43.529411764705884</v>
      </c>
      <c r="R19" s="115">
        <f t="shared" si="3"/>
        <v>33.333333333333329</v>
      </c>
      <c r="S19" s="115">
        <f t="shared" si="3"/>
        <v>47.919463087248317</v>
      </c>
    </row>
    <row r="20" spans="1:19" x14ac:dyDescent="0.35">
      <c r="A20" s="172"/>
      <c r="B20" s="21" t="s">
        <v>63</v>
      </c>
      <c r="C20" s="101">
        <f t="shared" ref="C20:S20" si="4">(C17/C18)*100</f>
        <v>43.60435007767996</v>
      </c>
      <c r="D20" s="101">
        <f t="shared" si="4"/>
        <v>46.621621621621621</v>
      </c>
      <c r="E20" s="101">
        <f t="shared" si="4"/>
        <v>49.879518072289159</v>
      </c>
      <c r="F20" s="101">
        <f t="shared" si="4"/>
        <v>73.552894211576842</v>
      </c>
      <c r="G20" s="101">
        <f t="shared" si="4"/>
        <v>78.787878787878782</v>
      </c>
      <c r="H20" s="101">
        <f t="shared" si="4"/>
        <v>75.294117647058826</v>
      </c>
      <c r="I20" s="101">
        <f t="shared" si="4"/>
        <v>72.440944881889763</v>
      </c>
      <c r="J20" s="101">
        <f t="shared" si="4"/>
        <v>26.923076923076923</v>
      </c>
      <c r="K20" s="101">
        <f t="shared" si="4"/>
        <v>20.588235294117645</v>
      </c>
      <c r="L20" s="101">
        <f t="shared" si="4"/>
        <v>57.446808510638306</v>
      </c>
      <c r="M20" s="101">
        <f t="shared" si="4"/>
        <v>15.789473684210526</v>
      </c>
      <c r="N20" s="101">
        <f t="shared" si="4"/>
        <v>31.25</v>
      </c>
      <c r="O20" s="101">
        <f t="shared" si="4"/>
        <v>47.058823529411761</v>
      </c>
      <c r="P20" s="101">
        <f t="shared" si="4"/>
        <v>45</v>
      </c>
      <c r="Q20" s="101">
        <f t="shared" si="4"/>
        <v>56.470588235294116</v>
      </c>
      <c r="R20" s="101">
        <f t="shared" si="4"/>
        <v>66.666666666666657</v>
      </c>
      <c r="S20" s="101">
        <f t="shared" si="4"/>
        <v>52.080536912751676</v>
      </c>
    </row>
    <row r="22" spans="1:19" x14ac:dyDescent="0.35">
      <c r="B22" s="116" t="s">
        <v>73</v>
      </c>
    </row>
    <row r="23" spans="1:19" x14ac:dyDescent="0.35">
      <c r="B23" s="116" t="s">
        <v>75</v>
      </c>
    </row>
  </sheetData>
  <mergeCells count="2">
    <mergeCell ref="A7:A13"/>
    <mergeCell ref="A16:A20"/>
  </mergeCells>
  <phoneticPr fontId="16" type="noConversion"/>
  <hyperlinks>
    <hyperlink ref="A1" r:id="rId1"/>
  </hyperlinks>
  <pageMargins left="0.7" right="0.7" top="0.75" bottom="0.75" header="0.3" footer="0.3"/>
  <ignoredErrors>
    <ignoredError sqref="C16:C17 D16:S17"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A2" sqref="A2"/>
    </sheetView>
  </sheetViews>
  <sheetFormatPr defaultRowHeight="14.5" x14ac:dyDescent="0.35"/>
  <cols>
    <col min="2" max="2" width="30.26953125" bestFit="1" customWidth="1"/>
    <col min="3" max="3" width="15.81640625" customWidth="1"/>
    <col min="4" max="4" width="16" customWidth="1"/>
  </cols>
  <sheetData>
    <row r="1" spans="1:7" x14ac:dyDescent="0.35">
      <c r="A1" s="39" t="s">
        <v>38</v>
      </c>
    </row>
    <row r="3" spans="1:7" ht="18" x14ac:dyDescent="0.4">
      <c r="A3" s="94" t="s">
        <v>72</v>
      </c>
    </row>
    <row r="5" spans="1:7" ht="44.25" customHeight="1" x14ac:dyDescent="0.35">
      <c r="A5" t="s">
        <v>5</v>
      </c>
      <c r="B5" t="s">
        <v>5</v>
      </c>
      <c r="C5" s="163" t="s">
        <v>67</v>
      </c>
      <c r="D5" s="164"/>
      <c r="E5" s="164"/>
      <c r="F5" s="164"/>
      <c r="G5" s="165"/>
    </row>
    <row r="6" spans="1:7" x14ac:dyDescent="0.35">
      <c r="C6" s="144" t="s">
        <v>68</v>
      </c>
      <c r="D6" s="144" t="s">
        <v>69</v>
      </c>
      <c r="E6" s="19" t="s">
        <v>29</v>
      </c>
      <c r="F6" s="144" t="s">
        <v>70</v>
      </c>
      <c r="G6" s="144" t="s">
        <v>71</v>
      </c>
    </row>
    <row r="7" spans="1:7" x14ac:dyDescent="0.35">
      <c r="A7" s="166" t="s">
        <v>1</v>
      </c>
      <c r="B7" s="95" t="s">
        <v>30</v>
      </c>
      <c r="C7" s="26">
        <v>1567</v>
      </c>
      <c r="D7" s="26">
        <v>371</v>
      </c>
      <c r="E7" s="26">
        <v>1938</v>
      </c>
      <c r="F7" s="100">
        <f>($C7/$E7)*100</f>
        <v>80.856553147574814</v>
      </c>
      <c r="G7" s="100">
        <f>($D7/$E7)*100</f>
        <v>19.143446852425182</v>
      </c>
    </row>
    <row r="8" spans="1:7" x14ac:dyDescent="0.35">
      <c r="A8" s="167"/>
      <c r="B8" s="51" t="s">
        <v>31</v>
      </c>
      <c r="C8" s="26">
        <v>335</v>
      </c>
      <c r="D8" s="26">
        <v>111</v>
      </c>
      <c r="E8" s="26">
        <v>446</v>
      </c>
      <c r="F8" s="100">
        <f t="shared" ref="F8:F23" si="0">($C8/$E8)*100</f>
        <v>75.11210762331838</v>
      </c>
      <c r="G8" s="100">
        <f t="shared" ref="G8:G23" si="1">($D8/$E8)*100</f>
        <v>24.887892376681613</v>
      </c>
    </row>
    <row r="9" spans="1:7" x14ac:dyDescent="0.35">
      <c r="A9" s="167"/>
      <c r="B9" s="96" t="s">
        <v>12</v>
      </c>
      <c r="C9" s="26">
        <v>342</v>
      </c>
      <c r="D9" s="26">
        <v>74</v>
      </c>
      <c r="E9" s="26">
        <v>416</v>
      </c>
      <c r="F9" s="100">
        <f t="shared" si="0"/>
        <v>82.211538461538453</v>
      </c>
      <c r="G9" s="100">
        <f t="shared" si="1"/>
        <v>17.78846153846154</v>
      </c>
    </row>
    <row r="10" spans="1:7" x14ac:dyDescent="0.35">
      <c r="A10" s="167"/>
      <c r="B10" s="96" t="s">
        <v>13</v>
      </c>
      <c r="C10" s="26">
        <v>876</v>
      </c>
      <c r="D10" s="26">
        <v>134</v>
      </c>
      <c r="E10" s="26">
        <v>1010</v>
      </c>
      <c r="F10" s="100">
        <f t="shared" si="0"/>
        <v>86.732673267326732</v>
      </c>
      <c r="G10" s="100">
        <f t="shared" si="1"/>
        <v>13.267326732673268</v>
      </c>
    </row>
    <row r="11" spans="1:7" x14ac:dyDescent="0.35">
      <c r="A11" s="167"/>
      <c r="B11" s="96" t="s">
        <v>14</v>
      </c>
      <c r="C11" s="26">
        <v>29</v>
      </c>
      <c r="D11" s="26">
        <v>4</v>
      </c>
      <c r="E11" s="26">
        <v>33</v>
      </c>
      <c r="F11" s="100">
        <f t="shared" si="0"/>
        <v>87.878787878787875</v>
      </c>
      <c r="G11" s="100">
        <f t="shared" si="1"/>
        <v>12.121212121212121</v>
      </c>
    </row>
    <row r="12" spans="1:7" x14ac:dyDescent="0.35">
      <c r="A12" s="167"/>
      <c r="B12" s="96" t="s">
        <v>15</v>
      </c>
      <c r="C12" s="26">
        <v>83</v>
      </c>
      <c r="D12" s="26">
        <v>2</v>
      </c>
      <c r="E12" s="26">
        <v>85</v>
      </c>
      <c r="F12" s="100">
        <f t="shared" si="0"/>
        <v>97.647058823529406</v>
      </c>
      <c r="G12" s="100">
        <f t="shared" si="1"/>
        <v>2.3529411764705883</v>
      </c>
    </row>
    <row r="13" spans="1:7" x14ac:dyDescent="0.35">
      <c r="A13" s="167"/>
      <c r="B13" s="96" t="s">
        <v>16</v>
      </c>
      <c r="C13" s="26">
        <v>103</v>
      </c>
      <c r="D13" s="26">
        <v>26</v>
      </c>
      <c r="E13" s="26">
        <v>129</v>
      </c>
      <c r="F13" s="100">
        <f t="shared" si="0"/>
        <v>79.84496124031007</v>
      </c>
      <c r="G13" s="100">
        <f t="shared" si="1"/>
        <v>20.155038759689923</v>
      </c>
    </row>
    <row r="14" spans="1:7" x14ac:dyDescent="0.35">
      <c r="A14" s="167"/>
      <c r="B14" s="51" t="s">
        <v>21</v>
      </c>
      <c r="C14" s="26">
        <v>18</v>
      </c>
      <c r="D14" s="26">
        <v>9</v>
      </c>
      <c r="E14" s="26">
        <v>27</v>
      </c>
      <c r="F14" s="100">
        <f t="shared" si="0"/>
        <v>66.666666666666657</v>
      </c>
      <c r="G14" s="100">
        <f t="shared" si="1"/>
        <v>33.333333333333329</v>
      </c>
    </row>
    <row r="15" spans="1:7" x14ac:dyDescent="0.35">
      <c r="A15" s="167"/>
      <c r="B15" s="8" t="s">
        <v>22</v>
      </c>
      <c r="C15" s="26">
        <v>37</v>
      </c>
      <c r="D15" s="26">
        <v>30</v>
      </c>
      <c r="E15" s="26">
        <v>67</v>
      </c>
      <c r="F15" s="100">
        <f t="shared" si="0"/>
        <v>55.223880597014926</v>
      </c>
      <c r="G15" s="100">
        <f t="shared" si="1"/>
        <v>44.776119402985074</v>
      </c>
    </row>
    <row r="16" spans="1:7" x14ac:dyDescent="0.35">
      <c r="A16" s="167"/>
      <c r="B16" s="8" t="s">
        <v>23</v>
      </c>
      <c r="C16" s="26">
        <v>25</v>
      </c>
      <c r="D16" s="26">
        <v>22</v>
      </c>
      <c r="E16" s="26">
        <v>47</v>
      </c>
      <c r="F16" s="100">
        <f t="shared" si="0"/>
        <v>53.191489361702125</v>
      </c>
      <c r="G16" s="100">
        <f t="shared" si="1"/>
        <v>46.808510638297875</v>
      </c>
    </row>
    <row r="17" spans="1:7" x14ac:dyDescent="0.35">
      <c r="A17" s="167"/>
      <c r="B17" s="8" t="s">
        <v>24</v>
      </c>
      <c r="C17" s="26">
        <v>87</v>
      </c>
      <c r="D17" s="26">
        <v>46</v>
      </c>
      <c r="E17" s="26">
        <v>133</v>
      </c>
      <c r="F17" s="100">
        <f t="shared" si="0"/>
        <v>65.413533834586474</v>
      </c>
      <c r="G17" s="100">
        <f t="shared" si="1"/>
        <v>34.586466165413533</v>
      </c>
    </row>
    <row r="18" spans="1:7" x14ac:dyDescent="0.35">
      <c r="A18" s="167"/>
      <c r="B18" s="8" t="s">
        <v>25</v>
      </c>
      <c r="C18" s="26">
        <v>9</v>
      </c>
      <c r="D18" s="26">
        <v>6</v>
      </c>
      <c r="E18" s="26">
        <v>15</v>
      </c>
      <c r="F18" s="100">
        <f t="shared" si="0"/>
        <v>60</v>
      </c>
      <c r="G18" s="100">
        <f t="shared" si="1"/>
        <v>40</v>
      </c>
    </row>
    <row r="19" spans="1:7" x14ac:dyDescent="0.35">
      <c r="A19" s="167"/>
      <c r="B19" s="8" t="s">
        <v>26</v>
      </c>
      <c r="C19" s="26">
        <v>6</v>
      </c>
      <c r="D19" s="26">
        <v>11</v>
      </c>
      <c r="E19" s="26">
        <v>17</v>
      </c>
      <c r="F19" s="100">
        <f t="shared" si="0"/>
        <v>35.294117647058826</v>
      </c>
      <c r="G19" s="100">
        <f t="shared" si="1"/>
        <v>64.705882352941174</v>
      </c>
    </row>
    <row r="20" spans="1:7" x14ac:dyDescent="0.35">
      <c r="A20" s="167"/>
      <c r="B20" s="8" t="s">
        <v>45</v>
      </c>
      <c r="C20" s="26">
        <v>20</v>
      </c>
      <c r="D20" s="26">
        <v>1</v>
      </c>
      <c r="E20" s="26">
        <v>21</v>
      </c>
      <c r="F20" s="100">
        <f t="shared" si="0"/>
        <v>95.238095238095227</v>
      </c>
      <c r="G20" s="100">
        <f t="shared" si="1"/>
        <v>4.7619047619047619</v>
      </c>
    </row>
    <row r="21" spans="1:7" x14ac:dyDescent="0.35">
      <c r="A21" s="167"/>
      <c r="B21" s="8" t="s">
        <v>48</v>
      </c>
      <c r="C21" s="26">
        <v>67</v>
      </c>
      <c r="D21" s="26">
        <v>17</v>
      </c>
      <c r="E21" s="26">
        <v>84</v>
      </c>
      <c r="F21" s="100">
        <v>79.761904761904773</v>
      </c>
      <c r="G21" s="100">
        <v>20.238095238095237</v>
      </c>
    </row>
    <row r="22" spans="1:7" x14ac:dyDescent="0.35">
      <c r="A22" s="168"/>
      <c r="B22" s="21" t="s">
        <v>49</v>
      </c>
      <c r="C22" s="26">
        <v>19</v>
      </c>
      <c r="D22" s="26">
        <v>2</v>
      </c>
      <c r="E22" s="26">
        <v>21</v>
      </c>
      <c r="F22" s="100">
        <f t="shared" si="0"/>
        <v>90.476190476190482</v>
      </c>
      <c r="G22" s="100">
        <f t="shared" si="1"/>
        <v>9.5238095238095237</v>
      </c>
    </row>
    <row r="23" spans="1:7" x14ac:dyDescent="0.35">
      <c r="B23" s="19" t="s">
        <v>29</v>
      </c>
      <c r="C23" s="19">
        <v>3623</v>
      </c>
      <c r="D23" s="19">
        <v>866</v>
      </c>
      <c r="E23" s="19">
        <v>4489</v>
      </c>
      <c r="F23" s="104">
        <f t="shared" si="0"/>
        <v>80.708398306972597</v>
      </c>
      <c r="G23" s="104">
        <f t="shared" si="1"/>
        <v>19.291601693027399</v>
      </c>
    </row>
    <row r="25" spans="1:7" x14ac:dyDescent="0.35">
      <c r="B25" s="116" t="s">
        <v>73</v>
      </c>
    </row>
  </sheetData>
  <mergeCells count="2">
    <mergeCell ref="C5:G5"/>
    <mergeCell ref="A7:A22"/>
  </mergeCells>
  <phoneticPr fontId="16" type="noConversion"/>
  <hyperlinks>
    <hyperlink ref="A1"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election activeCell="A11" sqref="A11"/>
    </sheetView>
  </sheetViews>
  <sheetFormatPr defaultRowHeight="14.5" x14ac:dyDescent="0.35"/>
  <cols>
    <col min="2" max="2" width="38.1796875" bestFit="1" customWidth="1"/>
    <col min="3" max="3" width="14.81640625" bestFit="1" customWidth="1"/>
    <col min="4" max="4" width="14.453125" bestFit="1" customWidth="1"/>
    <col min="8" max="8" width="11.1796875" customWidth="1"/>
  </cols>
  <sheetData>
    <row r="1" spans="1:8" x14ac:dyDescent="0.35">
      <c r="A1" s="39" t="s">
        <v>38</v>
      </c>
    </row>
    <row r="12" spans="1:8" x14ac:dyDescent="0.35">
      <c r="A12" t="s">
        <v>5</v>
      </c>
      <c r="B12" t="s">
        <v>5</v>
      </c>
      <c r="C12" s="161" t="s">
        <v>85</v>
      </c>
      <c r="D12" s="162"/>
      <c r="E12" s="162"/>
      <c r="F12" s="162"/>
      <c r="G12" s="162"/>
      <c r="H12" s="173"/>
    </row>
    <row r="13" spans="1:8" ht="29" x14ac:dyDescent="0.35">
      <c r="C13" s="19" t="s">
        <v>86</v>
      </c>
      <c r="D13" s="19" t="s">
        <v>97</v>
      </c>
      <c r="E13" s="19" t="s">
        <v>87</v>
      </c>
      <c r="F13" s="19" t="s">
        <v>29</v>
      </c>
      <c r="G13" s="143" t="s">
        <v>98</v>
      </c>
      <c r="H13" s="19" t="s">
        <v>89</v>
      </c>
    </row>
    <row r="14" spans="1:8" x14ac:dyDescent="0.35">
      <c r="A14" s="166" t="s">
        <v>1</v>
      </c>
      <c r="B14" s="95" t="s">
        <v>30</v>
      </c>
      <c r="C14" s="26">
        <v>1380</v>
      </c>
      <c r="D14" s="26">
        <v>437</v>
      </c>
      <c r="E14" s="26">
        <v>0</v>
      </c>
      <c r="F14" s="26">
        <v>1817</v>
      </c>
      <c r="G14" s="100">
        <f>D14/$F14*100</f>
        <v>24.050632911392405</v>
      </c>
      <c r="H14" s="100">
        <f>E14/$F14*100</f>
        <v>0</v>
      </c>
    </row>
    <row r="15" spans="1:8" x14ac:dyDescent="0.35">
      <c r="A15" s="167"/>
      <c r="B15" s="51" t="s">
        <v>31</v>
      </c>
      <c r="C15" s="26">
        <v>0</v>
      </c>
      <c r="D15" s="26">
        <v>237</v>
      </c>
      <c r="E15" s="26">
        <v>188</v>
      </c>
      <c r="F15" s="26">
        <v>425</v>
      </c>
      <c r="G15" s="100">
        <f t="shared" ref="G15:H32" si="0">D15/$F15*100</f>
        <v>55.764705882352942</v>
      </c>
      <c r="H15" s="100">
        <f t="shared" si="0"/>
        <v>44.235294117647058</v>
      </c>
    </row>
    <row r="16" spans="1:8" x14ac:dyDescent="0.35">
      <c r="A16" s="167"/>
      <c r="B16" s="96" t="s">
        <v>12</v>
      </c>
      <c r="C16" s="26">
        <v>0</v>
      </c>
      <c r="D16" s="26">
        <v>142</v>
      </c>
      <c r="E16" s="26">
        <v>238</v>
      </c>
      <c r="F16" s="26">
        <v>380</v>
      </c>
      <c r="G16" s="100">
        <f t="shared" si="0"/>
        <v>37.368421052631575</v>
      </c>
      <c r="H16" s="100">
        <f t="shared" si="0"/>
        <v>62.631578947368418</v>
      </c>
    </row>
    <row r="17" spans="1:8" x14ac:dyDescent="0.35">
      <c r="A17" s="167"/>
      <c r="B17" s="96" t="s">
        <v>13</v>
      </c>
      <c r="C17" s="26">
        <v>0</v>
      </c>
      <c r="D17" s="26">
        <v>574</v>
      </c>
      <c r="E17" s="26">
        <v>385</v>
      </c>
      <c r="F17" s="26">
        <v>959</v>
      </c>
      <c r="G17" s="100">
        <f t="shared" si="0"/>
        <v>59.854014598540154</v>
      </c>
      <c r="H17" s="100">
        <f t="shared" si="0"/>
        <v>40.145985401459853</v>
      </c>
    </row>
    <row r="18" spans="1:8" x14ac:dyDescent="0.35">
      <c r="A18" s="167"/>
      <c r="B18" s="96" t="s">
        <v>14</v>
      </c>
      <c r="C18" s="26">
        <v>0</v>
      </c>
      <c r="D18" s="26">
        <v>7</v>
      </c>
      <c r="E18" s="26">
        <v>26</v>
      </c>
      <c r="F18" s="26">
        <v>33</v>
      </c>
      <c r="G18" s="100">
        <f t="shared" si="0"/>
        <v>21.212121212121211</v>
      </c>
      <c r="H18" s="100">
        <f t="shared" si="0"/>
        <v>78.787878787878782</v>
      </c>
    </row>
    <row r="19" spans="1:8" x14ac:dyDescent="0.35">
      <c r="A19" s="167"/>
      <c r="B19" s="96" t="s">
        <v>15</v>
      </c>
      <c r="C19" s="26">
        <v>0</v>
      </c>
      <c r="D19" s="26">
        <v>37</v>
      </c>
      <c r="E19" s="26">
        <v>44</v>
      </c>
      <c r="F19" s="26">
        <v>81</v>
      </c>
      <c r="G19" s="100">
        <f t="shared" si="0"/>
        <v>45.679012345679013</v>
      </c>
      <c r="H19" s="100">
        <f t="shared" si="0"/>
        <v>54.320987654320987</v>
      </c>
    </row>
    <row r="20" spans="1:8" x14ac:dyDescent="0.35">
      <c r="A20" s="167"/>
      <c r="B20" s="96" t="s">
        <v>16</v>
      </c>
      <c r="C20" s="26">
        <v>0</v>
      </c>
      <c r="D20" s="26">
        <v>68</v>
      </c>
      <c r="E20" s="26">
        <v>53</v>
      </c>
      <c r="F20" s="26">
        <v>121</v>
      </c>
      <c r="G20" s="100">
        <f t="shared" si="0"/>
        <v>56.198347107438018</v>
      </c>
      <c r="H20" s="100">
        <f t="shared" si="0"/>
        <v>43.801652892561982</v>
      </c>
    </row>
    <row r="21" spans="1:8" x14ac:dyDescent="0.35">
      <c r="A21" s="167"/>
      <c r="B21" s="51" t="s">
        <v>21</v>
      </c>
      <c r="C21" s="26">
        <v>0</v>
      </c>
      <c r="D21" s="26">
        <v>9</v>
      </c>
      <c r="E21" s="26">
        <v>17</v>
      </c>
      <c r="F21" s="26">
        <v>26</v>
      </c>
      <c r="G21" s="100">
        <f t="shared" si="0"/>
        <v>34.615384615384613</v>
      </c>
      <c r="H21" s="100">
        <f t="shared" si="0"/>
        <v>65.384615384615387</v>
      </c>
    </row>
    <row r="22" spans="1:8" x14ac:dyDescent="0.35">
      <c r="A22" s="167"/>
      <c r="B22" s="8" t="s">
        <v>22</v>
      </c>
      <c r="C22" s="26">
        <v>0</v>
      </c>
      <c r="D22" s="26">
        <v>26</v>
      </c>
      <c r="E22" s="26">
        <v>37</v>
      </c>
      <c r="F22" s="26">
        <v>63</v>
      </c>
      <c r="G22" s="100">
        <f t="shared" si="0"/>
        <v>41.269841269841265</v>
      </c>
      <c r="H22" s="100">
        <f t="shared" si="0"/>
        <v>58.730158730158735</v>
      </c>
    </row>
    <row r="23" spans="1:8" x14ac:dyDescent="0.35">
      <c r="A23" s="167"/>
      <c r="B23" s="8" t="s">
        <v>23</v>
      </c>
      <c r="C23" s="26">
        <v>0</v>
      </c>
      <c r="D23" s="26">
        <v>19</v>
      </c>
      <c r="E23" s="26">
        <v>26</v>
      </c>
      <c r="F23" s="26">
        <v>45</v>
      </c>
      <c r="G23" s="100">
        <f t="shared" si="0"/>
        <v>42.222222222222221</v>
      </c>
      <c r="H23" s="100">
        <f t="shared" si="0"/>
        <v>57.777777777777771</v>
      </c>
    </row>
    <row r="24" spans="1:8" x14ac:dyDescent="0.35">
      <c r="A24" s="167"/>
      <c r="B24" s="8" t="s">
        <v>24</v>
      </c>
      <c r="C24" s="26">
        <v>0</v>
      </c>
      <c r="D24" s="26">
        <v>31</v>
      </c>
      <c r="E24" s="26">
        <v>85</v>
      </c>
      <c r="F24" s="26">
        <v>116</v>
      </c>
      <c r="G24" s="100">
        <f t="shared" si="0"/>
        <v>26.72413793103448</v>
      </c>
      <c r="H24" s="100">
        <f t="shared" si="0"/>
        <v>73.275862068965509</v>
      </c>
    </row>
    <row r="25" spans="1:8" x14ac:dyDescent="0.35">
      <c r="A25" s="167"/>
      <c r="B25" s="8" t="s">
        <v>25</v>
      </c>
      <c r="C25" s="26">
        <v>0</v>
      </c>
      <c r="D25" s="26">
        <v>1</v>
      </c>
      <c r="E25" s="26">
        <v>11</v>
      </c>
      <c r="F25" s="26">
        <v>12</v>
      </c>
      <c r="G25" s="100">
        <f t="shared" si="0"/>
        <v>8.3333333333333321</v>
      </c>
      <c r="H25" s="100">
        <f t="shared" si="0"/>
        <v>91.666666666666657</v>
      </c>
    </row>
    <row r="26" spans="1:8" x14ac:dyDescent="0.35">
      <c r="A26" s="167"/>
      <c r="B26" s="8" t="s">
        <v>26</v>
      </c>
      <c r="C26" s="26">
        <v>0</v>
      </c>
      <c r="D26" s="26">
        <v>13</v>
      </c>
      <c r="E26" s="26">
        <v>3</v>
      </c>
      <c r="F26" s="26">
        <v>16</v>
      </c>
      <c r="G26" s="100">
        <f t="shared" si="0"/>
        <v>81.25</v>
      </c>
      <c r="H26" s="100">
        <f t="shared" si="0"/>
        <v>18.75</v>
      </c>
    </row>
    <row r="27" spans="1:8" x14ac:dyDescent="0.35">
      <c r="A27" s="167"/>
      <c r="B27" s="8" t="s">
        <v>45</v>
      </c>
      <c r="C27" s="26">
        <v>0</v>
      </c>
      <c r="D27" s="26">
        <v>10</v>
      </c>
      <c r="E27" s="26">
        <v>7</v>
      </c>
      <c r="F27" s="26">
        <v>17</v>
      </c>
      <c r="G27" s="100">
        <f t="shared" si="0"/>
        <v>58.82352941176471</v>
      </c>
      <c r="H27" s="100">
        <f t="shared" si="0"/>
        <v>41.17647058823529</v>
      </c>
    </row>
    <row r="28" spans="1:8" x14ac:dyDescent="0.35">
      <c r="A28" s="167"/>
      <c r="B28" s="8" t="s">
        <v>17</v>
      </c>
      <c r="C28" s="26">
        <v>0</v>
      </c>
      <c r="D28" s="26">
        <v>1</v>
      </c>
      <c r="E28" s="26">
        <v>0</v>
      </c>
      <c r="F28" s="26">
        <v>1</v>
      </c>
      <c r="G28" s="100">
        <f t="shared" si="0"/>
        <v>100</v>
      </c>
      <c r="H28" s="100">
        <f t="shared" si="0"/>
        <v>0</v>
      </c>
    </row>
    <row r="29" spans="1:8" x14ac:dyDescent="0.35">
      <c r="A29" s="167"/>
      <c r="B29" s="8" t="s">
        <v>18</v>
      </c>
      <c r="C29" s="26">
        <v>0</v>
      </c>
      <c r="D29" s="26">
        <v>1</v>
      </c>
      <c r="E29" s="26">
        <v>3</v>
      </c>
      <c r="F29" s="26">
        <v>4</v>
      </c>
      <c r="G29" s="100">
        <f t="shared" si="0"/>
        <v>25</v>
      </c>
      <c r="H29" s="100">
        <f t="shared" si="0"/>
        <v>75</v>
      </c>
    </row>
    <row r="30" spans="1:8" x14ac:dyDescent="0.35">
      <c r="A30" s="167"/>
      <c r="B30" s="8" t="s">
        <v>96</v>
      </c>
      <c r="C30" s="26">
        <v>0</v>
      </c>
      <c r="D30" s="26">
        <v>6</v>
      </c>
      <c r="E30" s="26">
        <v>7</v>
      </c>
      <c r="F30" s="26">
        <v>13</v>
      </c>
      <c r="G30" s="100">
        <f t="shared" si="0"/>
        <v>46.153846153846153</v>
      </c>
      <c r="H30" s="100">
        <f t="shared" si="0"/>
        <v>53.846153846153847</v>
      </c>
    </row>
    <row r="31" spans="1:8" x14ac:dyDescent="0.35">
      <c r="A31" s="167"/>
      <c r="B31" s="8" t="s">
        <v>20</v>
      </c>
      <c r="C31" s="26">
        <v>0</v>
      </c>
      <c r="D31" s="26">
        <v>14</v>
      </c>
      <c r="E31" s="26">
        <v>45</v>
      </c>
      <c r="F31" s="26">
        <v>59</v>
      </c>
      <c r="G31" s="100">
        <f t="shared" si="0"/>
        <v>23.728813559322035</v>
      </c>
      <c r="H31" s="100">
        <f t="shared" si="0"/>
        <v>76.271186440677965</v>
      </c>
    </row>
    <row r="32" spans="1:8" x14ac:dyDescent="0.35">
      <c r="A32" s="168"/>
      <c r="B32" s="21" t="s">
        <v>28</v>
      </c>
      <c r="C32" s="98">
        <v>0</v>
      </c>
      <c r="D32" s="98">
        <v>3</v>
      </c>
      <c r="E32" s="98">
        <v>0</v>
      </c>
      <c r="F32" s="98">
        <v>3</v>
      </c>
      <c r="G32" s="101">
        <f t="shared" si="0"/>
        <v>100</v>
      </c>
      <c r="H32" s="101">
        <f t="shared" si="0"/>
        <v>0</v>
      </c>
    </row>
    <row r="33" spans="2:8" x14ac:dyDescent="0.35">
      <c r="B33" s="10" t="s">
        <v>29</v>
      </c>
      <c r="C33" s="19">
        <v>1380</v>
      </c>
      <c r="D33" s="19">
        <v>1636</v>
      </c>
      <c r="E33" s="19">
        <v>1175</v>
      </c>
      <c r="F33" s="19">
        <v>4191</v>
      </c>
      <c r="G33" s="101">
        <f>D33/$F33*100</f>
        <v>39.036029587210692</v>
      </c>
      <c r="H33" s="101">
        <f>E33/$F33*100</f>
        <v>28.036268193748509</v>
      </c>
    </row>
  </sheetData>
  <mergeCells count="2">
    <mergeCell ref="A14:A32"/>
    <mergeCell ref="C12:H12"/>
  </mergeCells>
  <phoneticPr fontId="16" type="noConversion"/>
  <hyperlinks>
    <hyperlink ref="A1" r:id="rId1"/>
  </hyperlinks>
  <pageMargins left="0.7" right="0.7" top="0.75" bottom="0.75" header="0.3" footer="0.3"/>
  <pageSetup paperSize="9" orientation="portrait" horizontalDpi="300"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election activeCell="A4" sqref="A4"/>
    </sheetView>
  </sheetViews>
  <sheetFormatPr defaultRowHeight="14.5" x14ac:dyDescent="0.35"/>
  <cols>
    <col min="2" max="2" width="38.1796875" bestFit="1" customWidth="1"/>
    <col min="4" max="4" width="12.81640625" customWidth="1"/>
    <col min="5" max="5" width="14" customWidth="1"/>
    <col min="6" max="6" width="13.1796875" customWidth="1"/>
    <col min="8" max="8" width="13.453125" customWidth="1"/>
    <col min="10" max="10" width="13" customWidth="1"/>
  </cols>
  <sheetData>
    <row r="1" spans="1:10" x14ac:dyDescent="0.35">
      <c r="A1" s="39" t="s">
        <v>38</v>
      </c>
    </row>
    <row r="3" spans="1:10" x14ac:dyDescent="0.35">
      <c r="A3" t="s">
        <v>112</v>
      </c>
    </row>
    <row r="5" spans="1:10" x14ac:dyDescent="0.35">
      <c r="A5" t="s">
        <v>5</v>
      </c>
      <c r="B5" t="s">
        <v>5</v>
      </c>
      <c r="C5" s="113" t="s">
        <v>100</v>
      </c>
      <c r="D5" s="18"/>
      <c r="E5" s="18"/>
      <c r="F5" s="18"/>
      <c r="G5" s="18"/>
      <c r="H5" s="18"/>
      <c r="I5" s="18"/>
      <c r="J5" s="11"/>
    </row>
    <row r="6" spans="1:10" ht="48.75" customHeight="1" x14ac:dyDescent="0.35">
      <c r="C6" s="143" t="s">
        <v>90</v>
      </c>
      <c r="D6" s="143" t="s">
        <v>91</v>
      </c>
      <c r="E6" s="143" t="s">
        <v>92</v>
      </c>
      <c r="F6" s="143" t="s">
        <v>93</v>
      </c>
      <c r="G6" s="143" t="s">
        <v>94</v>
      </c>
      <c r="H6" s="143" t="s">
        <v>95</v>
      </c>
      <c r="I6" s="143" t="s">
        <v>29</v>
      </c>
      <c r="J6" s="143" t="s">
        <v>99</v>
      </c>
    </row>
    <row r="7" spans="1:10" x14ac:dyDescent="0.35">
      <c r="A7" s="166" t="s">
        <v>1</v>
      </c>
      <c r="B7" s="95" t="s">
        <v>30</v>
      </c>
      <c r="C7" s="99">
        <v>139</v>
      </c>
      <c r="D7" s="99">
        <v>54</v>
      </c>
      <c r="E7" s="99">
        <v>91</v>
      </c>
      <c r="F7" s="99">
        <v>473</v>
      </c>
      <c r="G7" s="99">
        <v>110</v>
      </c>
      <c r="H7" s="99">
        <v>2</v>
      </c>
      <c r="I7" s="99">
        <v>869</v>
      </c>
      <c r="J7" s="115">
        <f>(C7+D7)/I7*100</f>
        <v>22.209436133486765</v>
      </c>
    </row>
    <row r="8" spans="1:10" x14ac:dyDescent="0.35">
      <c r="A8" s="167"/>
      <c r="B8" s="51" t="s">
        <v>31</v>
      </c>
      <c r="C8" s="26">
        <v>73</v>
      </c>
      <c r="D8" s="26">
        <v>17</v>
      </c>
      <c r="E8" s="26">
        <v>22</v>
      </c>
      <c r="F8" s="26">
        <v>65</v>
      </c>
      <c r="G8" s="26">
        <v>17</v>
      </c>
      <c r="H8" s="26">
        <v>2</v>
      </c>
      <c r="I8" s="26">
        <v>196</v>
      </c>
      <c r="J8" s="100">
        <f>(C8+D8)/I8*100</f>
        <v>45.91836734693878</v>
      </c>
    </row>
    <row r="9" spans="1:10" x14ac:dyDescent="0.35">
      <c r="A9" s="167"/>
      <c r="B9" s="96" t="s">
        <v>12</v>
      </c>
      <c r="C9" s="26">
        <v>40</v>
      </c>
      <c r="D9" s="26">
        <v>14</v>
      </c>
      <c r="E9" s="26">
        <v>30</v>
      </c>
      <c r="F9" s="26">
        <v>67</v>
      </c>
      <c r="G9" s="26">
        <v>19</v>
      </c>
      <c r="H9" s="26">
        <v>0</v>
      </c>
      <c r="I9" s="26">
        <v>170</v>
      </c>
      <c r="J9" s="100">
        <f t="shared" ref="J9:J26" si="0">(C9+D9)/I9*100</f>
        <v>31.764705882352938</v>
      </c>
    </row>
    <row r="10" spans="1:10" x14ac:dyDescent="0.35">
      <c r="A10" s="167"/>
      <c r="B10" s="96" t="s">
        <v>13</v>
      </c>
      <c r="C10" s="26">
        <v>163</v>
      </c>
      <c r="D10" s="26">
        <v>40</v>
      </c>
      <c r="E10" s="26">
        <v>51</v>
      </c>
      <c r="F10" s="26">
        <v>153</v>
      </c>
      <c r="G10" s="26">
        <v>62</v>
      </c>
      <c r="H10" s="26">
        <v>6</v>
      </c>
      <c r="I10" s="26">
        <v>475</v>
      </c>
      <c r="J10" s="100">
        <f t="shared" si="0"/>
        <v>42.736842105263158</v>
      </c>
    </row>
    <row r="11" spans="1:10" x14ac:dyDescent="0.35">
      <c r="A11" s="167"/>
      <c r="B11" s="96" t="s">
        <v>14</v>
      </c>
      <c r="C11" s="26">
        <v>7</v>
      </c>
      <c r="D11" s="26">
        <v>0</v>
      </c>
      <c r="E11" s="26">
        <v>4</v>
      </c>
      <c r="F11" s="26">
        <v>1</v>
      </c>
      <c r="G11" s="26">
        <v>2</v>
      </c>
      <c r="H11" s="26">
        <v>0</v>
      </c>
      <c r="I11" s="26">
        <v>14</v>
      </c>
      <c r="J11" s="100">
        <f t="shared" si="0"/>
        <v>50</v>
      </c>
    </row>
    <row r="12" spans="1:10" x14ac:dyDescent="0.35">
      <c r="A12" s="167"/>
      <c r="B12" s="96" t="s">
        <v>15</v>
      </c>
      <c r="C12" s="26">
        <v>14</v>
      </c>
      <c r="D12" s="26">
        <v>3</v>
      </c>
      <c r="E12" s="26">
        <v>3</v>
      </c>
      <c r="F12" s="26">
        <v>7</v>
      </c>
      <c r="G12" s="26">
        <v>2</v>
      </c>
      <c r="H12" s="26">
        <v>1</v>
      </c>
      <c r="I12" s="26">
        <v>30</v>
      </c>
      <c r="J12" s="100">
        <f t="shared" si="0"/>
        <v>56.666666666666664</v>
      </c>
    </row>
    <row r="13" spans="1:10" x14ac:dyDescent="0.35">
      <c r="A13" s="167"/>
      <c r="B13" s="96" t="s">
        <v>16</v>
      </c>
      <c r="C13" s="26">
        <v>18</v>
      </c>
      <c r="D13" s="26">
        <v>4</v>
      </c>
      <c r="E13" s="26">
        <v>4</v>
      </c>
      <c r="F13" s="26">
        <v>22</v>
      </c>
      <c r="G13" s="26">
        <v>8</v>
      </c>
      <c r="H13" s="26">
        <v>1</v>
      </c>
      <c r="I13" s="26">
        <v>57</v>
      </c>
      <c r="J13" s="100">
        <f t="shared" si="0"/>
        <v>38.596491228070171</v>
      </c>
    </row>
    <row r="14" spans="1:10" x14ac:dyDescent="0.35">
      <c r="A14" s="167"/>
      <c r="B14" s="51" t="s">
        <v>21</v>
      </c>
      <c r="C14" s="26">
        <v>5</v>
      </c>
      <c r="D14" s="26">
        <v>0</v>
      </c>
      <c r="E14" s="26">
        <v>0</v>
      </c>
      <c r="F14" s="26">
        <v>0</v>
      </c>
      <c r="G14" s="26">
        <v>2</v>
      </c>
      <c r="H14" s="26">
        <v>0</v>
      </c>
      <c r="I14" s="26">
        <v>7</v>
      </c>
      <c r="J14" s="100">
        <f t="shared" si="0"/>
        <v>71.428571428571431</v>
      </c>
    </row>
    <row r="15" spans="1:10" x14ac:dyDescent="0.35">
      <c r="A15" s="167"/>
      <c r="B15" s="8" t="s">
        <v>22</v>
      </c>
      <c r="C15" s="26">
        <v>12</v>
      </c>
      <c r="D15" s="26">
        <v>1</v>
      </c>
      <c r="E15" s="26">
        <v>4</v>
      </c>
      <c r="F15" s="26">
        <v>6</v>
      </c>
      <c r="G15" s="26">
        <v>8</v>
      </c>
      <c r="H15" s="26">
        <v>0</v>
      </c>
      <c r="I15" s="26">
        <v>31</v>
      </c>
      <c r="J15" s="100">
        <f t="shared" si="0"/>
        <v>41.935483870967744</v>
      </c>
    </row>
    <row r="16" spans="1:10" x14ac:dyDescent="0.35">
      <c r="A16" s="167"/>
      <c r="B16" s="8" t="s">
        <v>23</v>
      </c>
      <c r="C16" s="26">
        <v>6</v>
      </c>
      <c r="D16" s="26">
        <v>1</v>
      </c>
      <c r="E16" s="26">
        <v>2</v>
      </c>
      <c r="F16" s="26">
        <v>11</v>
      </c>
      <c r="G16" s="26">
        <v>2</v>
      </c>
      <c r="H16" s="26">
        <v>0</v>
      </c>
      <c r="I16" s="26">
        <v>22</v>
      </c>
      <c r="J16" s="100">
        <f t="shared" si="0"/>
        <v>31.818181818181817</v>
      </c>
    </row>
    <row r="17" spans="1:10" x14ac:dyDescent="0.35">
      <c r="A17" s="167"/>
      <c r="B17" s="8" t="s">
        <v>24</v>
      </c>
      <c r="C17" s="26">
        <v>33</v>
      </c>
      <c r="D17" s="26">
        <v>0</v>
      </c>
      <c r="E17" s="26">
        <v>1</v>
      </c>
      <c r="F17" s="26">
        <v>9</v>
      </c>
      <c r="G17" s="26">
        <v>5</v>
      </c>
      <c r="H17" s="26">
        <v>1</v>
      </c>
      <c r="I17" s="26">
        <v>49</v>
      </c>
      <c r="J17" s="100">
        <f t="shared" si="0"/>
        <v>67.346938775510196</v>
      </c>
    </row>
    <row r="18" spans="1:10" x14ac:dyDescent="0.35">
      <c r="A18" s="167"/>
      <c r="B18" s="8" t="s">
        <v>25</v>
      </c>
      <c r="C18" s="26">
        <v>1</v>
      </c>
      <c r="D18" s="26">
        <v>0</v>
      </c>
      <c r="E18" s="26">
        <v>2</v>
      </c>
      <c r="F18" s="26">
        <v>4</v>
      </c>
      <c r="G18" s="26">
        <v>0</v>
      </c>
      <c r="H18" s="26">
        <v>0</v>
      </c>
      <c r="I18" s="26">
        <v>7</v>
      </c>
      <c r="J18" s="100">
        <f t="shared" si="0"/>
        <v>14.285714285714285</v>
      </c>
    </row>
    <row r="19" spans="1:10" x14ac:dyDescent="0.35">
      <c r="A19" s="167"/>
      <c r="B19" s="8" t="s">
        <v>26</v>
      </c>
      <c r="C19" s="26">
        <v>1</v>
      </c>
      <c r="D19" s="26">
        <v>1</v>
      </c>
      <c r="E19" s="26">
        <v>0</v>
      </c>
      <c r="F19" s="26">
        <v>5</v>
      </c>
      <c r="G19" s="26">
        <v>0</v>
      </c>
      <c r="H19" s="26">
        <v>0</v>
      </c>
      <c r="I19" s="26">
        <v>7</v>
      </c>
      <c r="J19" s="100">
        <f t="shared" si="0"/>
        <v>28.571428571428569</v>
      </c>
    </row>
    <row r="20" spans="1:10" x14ac:dyDescent="0.35">
      <c r="A20" s="167"/>
      <c r="B20" s="8" t="s">
        <v>45</v>
      </c>
      <c r="C20" s="26">
        <v>2</v>
      </c>
      <c r="D20" s="26">
        <v>0</v>
      </c>
      <c r="E20" s="26">
        <v>0</v>
      </c>
      <c r="F20" s="26">
        <v>6</v>
      </c>
      <c r="G20" s="26">
        <v>1</v>
      </c>
      <c r="H20" s="26">
        <v>0</v>
      </c>
      <c r="I20" s="26">
        <v>9</v>
      </c>
      <c r="J20" s="100">
        <f t="shared" si="0"/>
        <v>22.222222222222221</v>
      </c>
    </row>
    <row r="21" spans="1:10" x14ac:dyDescent="0.35">
      <c r="A21" s="167"/>
      <c r="B21" s="8" t="s">
        <v>17</v>
      </c>
      <c r="C21" s="26">
        <v>0</v>
      </c>
      <c r="D21" s="26">
        <v>0</v>
      </c>
      <c r="E21" s="26">
        <v>0</v>
      </c>
      <c r="F21" s="26">
        <v>0</v>
      </c>
      <c r="G21" s="26">
        <v>1</v>
      </c>
      <c r="H21" s="26">
        <v>0</v>
      </c>
      <c r="I21" s="26">
        <v>1</v>
      </c>
      <c r="J21" s="100">
        <f t="shared" si="0"/>
        <v>0</v>
      </c>
    </row>
    <row r="22" spans="1:10" x14ac:dyDescent="0.35">
      <c r="A22" s="167"/>
      <c r="B22" s="8" t="s">
        <v>18</v>
      </c>
      <c r="C22" s="26">
        <v>3</v>
      </c>
      <c r="D22" s="26">
        <v>1</v>
      </c>
      <c r="E22" s="26">
        <v>0</v>
      </c>
      <c r="F22" s="26">
        <v>0</v>
      </c>
      <c r="G22" s="26">
        <v>0</v>
      </c>
      <c r="H22" s="26">
        <v>0</v>
      </c>
      <c r="I22" s="26">
        <v>4</v>
      </c>
      <c r="J22" s="100">
        <f t="shared" si="0"/>
        <v>100</v>
      </c>
    </row>
    <row r="23" spans="1:10" x14ac:dyDescent="0.35">
      <c r="A23" s="167"/>
      <c r="B23" s="8" t="s">
        <v>96</v>
      </c>
      <c r="C23" s="26">
        <v>1</v>
      </c>
      <c r="D23" s="26">
        <v>0</v>
      </c>
      <c r="E23" s="26">
        <v>0</v>
      </c>
      <c r="F23" s="26">
        <v>2</v>
      </c>
      <c r="G23" s="26">
        <v>0</v>
      </c>
      <c r="H23" s="26">
        <v>0</v>
      </c>
      <c r="I23" s="26">
        <v>3</v>
      </c>
      <c r="J23" s="100">
        <f t="shared" si="0"/>
        <v>33.333333333333329</v>
      </c>
    </row>
    <row r="24" spans="1:10" x14ac:dyDescent="0.35">
      <c r="A24" s="167"/>
      <c r="B24" s="8" t="s">
        <v>20</v>
      </c>
      <c r="C24" s="26">
        <v>17</v>
      </c>
      <c r="D24" s="26">
        <v>0</v>
      </c>
      <c r="E24" s="26">
        <v>0</v>
      </c>
      <c r="F24" s="26">
        <v>5</v>
      </c>
      <c r="G24" s="26">
        <v>1</v>
      </c>
      <c r="H24" s="26">
        <v>0</v>
      </c>
      <c r="I24" s="26">
        <v>23</v>
      </c>
      <c r="J24" s="100">
        <f t="shared" si="0"/>
        <v>73.91304347826086</v>
      </c>
    </row>
    <row r="25" spans="1:10" x14ac:dyDescent="0.35">
      <c r="A25" s="167"/>
      <c r="B25" s="21" t="s">
        <v>28</v>
      </c>
      <c r="C25" s="98">
        <v>3</v>
      </c>
      <c r="D25" s="98">
        <v>0</v>
      </c>
      <c r="E25" s="98">
        <v>1</v>
      </c>
      <c r="F25" s="98">
        <v>1</v>
      </c>
      <c r="G25" s="98">
        <v>1</v>
      </c>
      <c r="H25" s="98">
        <v>0</v>
      </c>
      <c r="I25" s="98">
        <v>6</v>
      </c>
      <c r="J25" s="101">
        <f t="shared" si="0"/>
        <v>50</v>
      </c>
    </row>
    <row r="26" spans="1:10" x14ac:dyDescent="0.35">
      <c r="A26" s="168"/>
      <c r="B26" s="19" t="s">
        <v>29</v>
      </c>
      <c r="C26" s="19">
        <v>538</v>
      </c>
      <c r="D26" s="19">
        <v>136</v>
      </c>
      <c r="E26" s="19">
        <v>215</v>
      </c>
      <c r="F26" s="19">
        <v>837</v>
      </c>
      <c r="G26" s="19">
        <v>241</v>
      </c>
      <c r="H26" s="19">
        <v>13</v>
      </c>
      <c r="I26" s="19">
        <v>1980</v>
      </c>
      <c r="J26" s="104">
        <f t="shared" si="0"/>
        <v>34.040404040404042</v>
      </c>
    </row>
  </sheetData>
  <mergeCells count="1">
    <mergeCell ref="A7:A26"/>
  </mergeCells>
  <phoneticPr fontId="16" type="noConversion"/>
  <hyperlinks>
    <hyperlink ref="A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Frequencies</vt:lpstr>
      <vt:lpstr>Crosstabulation</vt:lpstr>
      <vt:lpstr>Destination &amp; origin %</vt:lpstr>
      <vt:lpstr>Belief</vt:lpstr>
      <vt:lpstr>Attendance</vt:lpstr>
      <vt:lpstr>Age</vt:lpstr>
      <vt:lpstr>Degree</vt:lpstr>
      <vt:lpstr>Religiosity type</vt:lpstr>
      <vt:lpstr>Attitudes to gay sex</vt:lpstr>
      <vt:lpstr>Attitudes to abortion</vt:lpstr>
      <vt:lpstr>Literalness of Holy Book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 McAndrew</dc:creator>
  <cp:lastModifiedBy>siobhanmc</cp:lastModifiedBy>
  <cp:lastPrinted>2010-08-12T16:21:19Z</cp:lastPrinted>
  <dcterms:created xsi:type="dcterms:W3CDTF">2010-08-12T14:51:02Z</dcterms:created>
  <dcterms:modified xsi:type="dcterms:W3CDTF">2016-06-15T15:51:20Z</dcterms:modified>
</cp:coreProperties>
</file>